
<file path=[Content_Types].xml><?xml version="1.0" encoding="utf-8"?>
<Types xmlns="http://schemas.openxmlformats.org/package/2006/content-types">
  <Override PartName="/xl/worksheets/sheet13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38.xml" ContentType="application/vnd.openxmlformats-officedocument.spreadsheetml.externalLink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externalLinks/externalLink27.xml" ContentType="application/vnd.openxmlformats-officedocument.spreadsheetml.externalLink+xml"/>
  <Default Extension="xml" ContentType="application/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34.xml" ContentType="application/vnd.openxmlformats-officedocument.spreadsheetml.externalLink+xml"/>
  <Override PartName="/xl/drawings/drawing2.xml" ContentType="application/vnd.openxmlformats-officedocument.drawing+xml"/>
  <Override PartName="/xl/charts/chart49.xml" ContentType="application/vnd.openxmlformats-officedocument.drawingml.chart+xml"/>
  <Override PartName="/xl/worksheets/sheet3.xml" ContentType="application/vnd.openxmlformats-officedocument.spreadsheetml.worksheet+xml"/>
  <Override PartName="/xl/externalLinks/externalLink23.xml" ContentType="application/vnd.openxmlformats-officedocument.spreadsheetml.externalLink+xml"/>
  <Override PartName="/xl/externalLinks/externalLink41.xml" ContentType="application/vnd.openxmlformats-officedocument.spreadsheetml.externalLink+xml"/>
  <Override PartName="/xl/charts/chart27.xml" ContentType="application/vnd.openxmlformats-officedocument.drawingml.chart+xml"/>
  <Override PartName="/xl/charts/chart38.xml" ContentType="application/vnd.openxmlformats-officedocument.drawingml.chart+xml"/>
  <Override PartName="/xl/charts/chart56.xml" ContentType="application/vnd.openxmlformats-officedocument.drawingml.chart+xml"/>
  <Override PartName="/xl/drawings/drawing1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30.xml" ContentType="application/vnd.openxmlformats-officedocument.spreadsheetml.externalLink+xml"/>
  <Override PartName="/xl/charts/chart16.xml" ContentType="application/vnd.openxmlformats-officedocument.drawingml.chart+xml"/>
  <Override PartName="/xl/charts/chart34.xml" ContentType="application/vnd.openxmlformats-officedocument.drawingml.chart+xml"/>
  <Override PartName="/xl/charts/chart45.xml" ContentType="application/vnd.openxmlformats-officedocument.drawingml.chart+xml"/>
  <Override PartName="/xl/sharedStrings.xml" ContentType="application/vnd.openxmlformats-officedocument.spreadsheetml.sharedStrings+xml"/>
  <Override PartName="/xl/charts/chart23.xml" ContentType="application/vnd.openxmlformats-officedocument.drawingml.chart+xml"/>
  <Override PartName="/xl/charts/chart52.xml" ContentType="application/vnd.openxmlformats-officedocument.drawingml.chart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charts/chart30.xml" ContentType="application/vnd.openxmlformats-officedocument.drawingml.chart+xml"/>
  <Override PartName="/xl/charts/chart41.xml" ContentType="application/vnd.openxmlformats-officedocument.drawingml.char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Default Extension="jpeg" ContentType="image/jpeg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59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39.xml" ContentType="application/vnd.openxmlformats-officedocument.drawingml.chart+xml"/>
  <Override PartName="/xl/charts/chart48.xml" ContentType="application/vnd.openxmlformats-officedocument.drawingml.chart+xml"/>
  <Override PartName="/xl/charts/chart57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hart28.xml" ContentType="application/vnd.openxmlformats-officedocument.drawingml.chart+xml"/>
  <Override PartName="/xl/charts/chart37.xml" ContentType="application/vnd.openxmlformats-officedocument.drawingml.chart+xml"/>
  <Override PartName="/xl/charts/chart46.xml" ContentType="application/vnd.openxmlformats-officedocument.drawingml.chart+xml"/>
  <Override PartName="/xl/charts/chart55.xml" ContentType="application/vnd.openxmlformats-officedocument.drawingml.chart+xml"/>
  <Override PartName="/xl/drawings/drawing14.xml" ContentType="application/vnd.openxmlformats-officedocument.drawing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charts/chart17.xml" ContentType="application/vnd.openxmlformats-officedocument.drawingml.chart+xml"/>
  <Override PartName="/xl/charts/chart26.xml" ContentType="application/vnd.openxmlformats-officedocument.drawingml.chart+xml"/>
  <Override PartName="/xl/charts/chart35.xml" ContentType="application/vnd.openxmlformats-officedocument.drawingml.chart+xml"/>
  <Override PartName="/xl/charts/chart44.xml" ContentType="application/vnd.openxmlformats-officedocument.drawingml.chart+xml"/>
  <Override PartName="/xl/charts/chart53.xml" ContentType="application/vnd.openxmlformats-officedocument.drawingml.chart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/chart24.xml" ContentType="application/vnd.openxmlformats-officedocument.drawingml.chart+xml"/>
  <Override PartName="/xl/charts/chart33.xml" ContentType="application/vnd.openxmlformats-officedocument.drawingml.chart+xml"/>
  <Override PartName="/xl/charts/chart42.xml" ContentType="application/vnd.openxmlformats-officedocument.drawingml.chart+xml"/>
  <Override PartName="/xl/drawings/drawing10.xml" ContentType="application/vnd.openxmlformats-officedocument.drawing+xml"/>
  <Override PartName="/xl/charts/chart51.xml" ContentType="application/vnd.openxmlformats-officedocument.drawingml.char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xl/charts/chart60.xml" ContentType="application/vnd.openxmlformats-officedocument.drawingml.chart+xml"/>
  <Override PartName="/docProps/core.xml" ContentType="application/vnd.openxmlformats-package.core-properties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drawings/drawing8.xml" ContentType="application/vnd.openxmlformats-officedocument.drawing+xml"/>
  <Override PartName="/xl/worksheets/sheet1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36.xml" ContentType="application/vnd.openxmlformats-officedocument.spreadsheetml.externalLink+xml"/>
  <Override PartName="/xl/charts/chart2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externalLinks/externalLink25.xml" ContentType="application/vnd.openxmlformats-officedocument.spreadsheetml.externalLink+xml"/>
  <Override PartName="/xl/externalLinks/externalLink43.xml" ContentType="application/vnd.openxmlformats-officedocument.spreadsheetml.externalLink+xml"/>
  <Override PartName="/xl/charts/chart29.xml" ContentType="application/vnd.openxmlformats-officedocument.drawingml.chart+xml"/>
  <Override PartName="/xl/charts/chart58.xml" ContentType="application/vnd.openxmlformats-officedocument.drawingml.char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32.xml" ContentType="application/vnd.openxmlformats-officedocument.spreadsheetml.externalLink+xml"/>
  <Override PartName="/xl/charts/chart18.xml" ContentType="application/vnd.openxmlformats-officedocument.drawingml.chart+xml"/>
  <Override PartName="/xl/charts/chart36.xml" ContentType="application/vnd.openxmlformats-officedocument.drawingml.chart+xml"/>
  <Override PartName="/xl/charts/chart47.xml" ContentType="application/vnd.openxmlformats-officedocument.drawingml.chart+xml"/>
  <Override PartName="/xl/worksheets/sheet1.xml" ContentType="application/vnd.openxmlformats-officedocument.spreadsheetml.worksheet+xml"/>
  <Override PartName="/xl/externalLinks/externalLink21.xml" ContentType="application/vnd.openxmlformats-officedocument.spreadsheetml.externalLink+xml"/>
  <Override PartName="/xl/charts/chart25.xml" ContentType="application/vnd.openxmlformats-officedocument.drawingml.chart+xml"/>
  <Override PartName="/xl/drawings/drawing11.xml" ContentType="application/vnd.openxmlformats-officedocument.drawing+xml"/>
  <Override PartName="/xl/charts/chart54.xml" ContentType="application/vnd.openxmlformats-officedocument.drawingml.chart+xml"/>
  <Override PartName="/xl/externalLinks/externalLink10.xml" ContentType="application/vnd.openxmlformats-officedocument.spreadsheetml.externalLink+xml"/>
  <Override PartName="/xl/charts/chart14.xml" ContentType="application/vnd.openxmlformats-officedocument.drawingml.chart+xml"/>
  <Override PartName="/xl/charts/chart32.xml" ContentType="application/vnd.openxmlformats-officedocument.drawingml.chart+xml"/>
  <Override PartName="/xl/charts/chart43.xml" ContentType="application/vnd.openxmlformats-officedocument.drawingml.chart+xml"/>
  <Override PartName="/xl/charts/chart21.xml" ContentType="application/vnd.openxmlformats-officedocument.drawingml.chart+xml"/>
  <Override PartName="/xl/charts/chart5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20115" windowHeight="7230" firstSheet="6" activeTab="11"/>
  </bookViews>
  <sheets>
    <sheet name="gennaio2011" sheetId="1" r:id="rId1"/>
    <sheet name="febbraio2011" sheetId="4" r:id="rId2"/>
    <sheet name="marzo2011" sheetId="5" r:id="rId3"/>
    <sheet name="aprile2011" sheetId="6" r:id="rId4"/>
    <sheet name="maggio2011" sheetId="7" r:id="rId5"/>
    <sheet name="giugno2011" sheetId="8" r:id="rId6"/>
    <sheet name="luglio2011" sheetId="9" r:id="rId7"/>
    <sheet name="agosto2011" sheetId="10" r:id="rId8"/>
    <sheet name="settembre2011" sheetId="11" r:id="rId9"/>
    <sheet name="ottobre2011" sheetId="12" r:id="rId10"/>
    <sheet name="novembre2011" sheetId="13" r:id="rId11"/>
    <sheet name="dicembre2011" sheetId="14" r:id="rId12"/>
    <sheet name="anno2011" sheetId="2" r:id="rId13"/>
    <sheet name="annali" sheetId="3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calcPr calcId="125725"/>
</workbook>
</file>

<file path=xl/calcChain.xml><?xml version="1.0" encoding="utf-8"?>
<calcChain xmlns="http://schemas.openxmlformats.org/spreadsheetml/2006/main">
  <c r="M213" i="3"/>
  <c r="M200"/>
  <c r="M187"/>
  <c r="M174"/>
  <c r="M141"/>
  <c r="M108"/>
  <c r="M76"/>
  <c r="M44"/>
  <c r="M12"/>
  <c r="L59" i="2"/>
  <c r="K59"/>
  <c r="J59"/>
  <c r="I59"/>
  <c r="F59"/>
  <c r="E59"/>
  <c r="D59"/>
  <c r="C59"/>
  <c r="H59"/>
  <c r="K40"/>
  <c r="J40"/>
  <c r="I40"/>
  <c r="H40"/>
  <c r="G40"/>
  <c r="F40"/>
  <c r="E40"/>
  <c r="D40"/>
  <c r="C40"/>
  <c r="E80" i="14"/>
  <c r="D80"/>
  <c r="C80"/>
  <c r="E79"/>
  <c r="D79"/>
  <c r="C79"/>
  <c r="Z79" s="1"/>
  <c r="F78"/>
  <c r="E78"/>
  <c r="D78"/>
  <c r="C78"/>
  <c r="Z78" s="1"/>
  <c r="F77"/>
  <c r="E77"/>
  <c r="D77"/>
  <c r="C77"/>
  <c r="Z77" s="1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Z75" s="1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Z73" s="1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Z71" s="1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Y69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Z69" s="1"/>
  <c r="Y68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Z67" s="1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Z65" s="1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9" i="2" s="1"/>
  <c r="H52" i="14"/>
  <c r="C58"/>
  <c r="D57"/>
  <c r="C57"/>
  <c r="D56"/>
  <c r="C56"/>
  <c r="D55"/>
  <c r="C55"/>
  <c r="D54"/>
  <c r="C54"/>
  <c r="C53"/>
  <c r="C52"/>
  <c r="C51"/>
  <c r="C50"/>
  <c r="L40"/>
  <c r="K40"/>
  <c r="J40"/>
  <c r="I40"/>
  <c r="H40"/>
  <c r="G40"/>
  <c r="F40"/>
  <c r="E40"/>
  <c r="D40"/>
  <c r="C40"/>
  <c r="B4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J10"/>
  <c r="I10"/>
  <c r="H10"/>
  <c r="G10"/>
  <c r="F10"/>
  <c r="E10"/>
  <c r="D10"/>
  <c r="C10"/>
  <c r="B10"/>
  <c r="L44"/>
  <c r="K43"/>
  <c r="I44"/>
  <c r="G43"/>
  <c r="F44"/>
  <c r="E43"/>
  <c r="G52" s="1"/>
  <c r="D44"/>
  <c r="C43"/>
  <c r="B44"/>
  <c r="M13" i="3"/>
  <c r="Z64" i="14" l="1"/>
  <c r="Z66"/>
  <c r="Z68"/>
  <c r="Z70"/>
  <c r="Z72"/>
  <c r="Z74"/>
  <c r="Z76"/>
  <c r="Z80"/>
  <c r="C42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L187" i="3"/>
  <c r="L174"/>
  <c r="L108"/>
  <c r="L76"/>
  <c r="L44"/>
  <c r="L12"/>
  <c r="L58" i="2"/>
  <c r="K58"/>
  <c r="J58"/>
  <c r="I58"/>
  <c r="F58"/>
  <c r="E58"/>
  <c r="D58"/>
  <c r="C58"/>
  <c r="H58"/>
  <c r="I39"/>
  <c r="H39"/>
  <c r="G39"/>
  <c r="F39"/>
  <c r="E39"/>
  <c r="D39"/>
  <c r="C39"/>
  <c r="E80" i="13"/>
  <c r="D80"/>
  <c r="E79"/>
  <c r="D79"/>
  <c r="F78"/>
  <c r="E78"/>
  <c r="D78"/>
  <c r="C78"/>
  <c r="F77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Y69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Y68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8" i="2" s="1"/>
  <c r="H52" i="13"/>
  <c r="C58"/>
  <c r="D57"/>
  <c r="C57"/>
  <c r="D56"/>
  <c r="C56"/>
  <c r="D55"/>
  <c r="C55"/>
  <c r="D54"/>
  <c r="C54"/>
  <c r="C53"/>
  <c r="C52"/>
  <c r="C51"/>
  <c r="C5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K43" s="1"/>
  <c r="J10"/>
  <c r="I10"/>
  <c r="I44" s="1"/>
  <c r="H10"/>
  <c r="G10"/>
  <c r="G43" s="1"/>
  <c r="F10"/>
  <c r="E10"/>
  <c r="E43" s="1"/>
  <c r="G52" s="1"/>
  <c r="D10"/>
  <c r="C10"/>
  <c r="C43" s="1"/>
  <c r="B10"/>
  <c r="L44"/>
  <c r="F44"/>
  <c r="D44"/>
  <c r="B44"/>
  <c r="Z64" l="1"/>
  <c r="Z66"/>
  <c r="Z70"/>
  <c r="Z65"/>
  <c r="Z67"/>
  <c r="Z69"/>
  <c r="Z71"/>
  <c r="Z73"/>
  <c r="Z75"/>
  <c r="Z77"/>
  <c r="Z78"/>
  <c r="Z68"/>
  <c r="Z72"/>
  <c r="Z74"/>
  <c r="Z76"/>
  <c r="C42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L200" i="3" l="1"/>
  <c r="C79" i="13"/>
  <c r="Z79" s="1"/>
  <c r="J39" i="2"/>
  <c r="K39"/>
  <c r="L213" i="3"/>
  <c r="C80" i="13"/>
  <c r="Z80" s="1"/>
  <c r="K213" i="3" l="1"/>
  <c r="J213"/>
  <c r="K200"/>
  <c r="J200"/>
  <c r="K187"/>
  <c r="J187"/>
  <c r="K174"/>
  <c r="J174"/>
  <c r="K108"/>
  <c r="J108"/>
  <c r="K76"/>
  <c r="J76"/>
  <c r="K44"/>
  <c r="J44"/>
  <c r="K12"/>
  <c r="J12"/>
  <c r="L57" i="2"/>
  <c r="K57"/>
  <c r="J57"/>
  <c r="I57"/>
  <c r="F57"/>
  <c r="E57"/>
  <c r="D57"/>
  <c r="C57"/>
  <c r="H57"/>
  <c r="K38"/>
  <c r="J38"/>
  <c r="I38"/>
  <c r="H38"/>
  <c r="G38"/>
  <c r="F38"/>
  <c r="E38"/>
  <c r="D38"/>
  <c r="C38"/>
  <c r="E80" i="12"/>
  <c r="D80"/>
  <c r="C80"/>
  <c r="E79"/>
  <c r="D79"/>
  <c r="C79"/>
  <c r="F78"/>
  <c r="E78"/>
  <c r="D78"/>
  <c r="C78"/>
  <c r="F77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7" i="2" s="1"/>
  <c r="H52" i="12"/>
  <c r="C58"/>
  <c r="D57"/>
  <c r="C57"/>
  <c r="D56"/>
  <c r="C56"/>
  <c r="D55"/>
  <c r="C55"/>
  <c r="D54"/>
  <c r="C54"/>
  <c r="C53"/>
  <c r="C52"/>
  <c r="C51"/>
  <c r="C50"/>
  <c r="L40"/>
  <c r="K40"/>
  <c r="J40"/>
  <c r="I40"/>
  <c r="H40"/>
  <c r="G40"/>
  <c r="F40"/>
  <c r="E40"/>
  <c r="D40"/>
  <c r="C40"/>
  <c r="B4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L44" s="1"/>
  <c r="K10"/>
  <c r="J10"/>
  <c r="I10"/>
  <c r="H10"/>
  <c r="G10"/>
  <c r="F10"/>
  <c r="F44" s="1"/>
  <c r="E10"/>
  <c r="D10"/>
  <c r="D44" s="1"/>
  <c r="C10"/>
  <c r="B10"/>
  <c r="B44" s="1"/>
  <c r="K43"/>
  <c r="G43"/>
  <c r="E43"/>
  <c r="G52" s="1"/>
  <c r="C43"/>
  <c r="Z79" l="1"/>
  <c r="Z64"/>
  <c r="Z65"/>
  <c r="Z66"/>
  <c r="Z67"/>
  <c r="Z68"/>
  <c r="Z69"/>
  <c r="Z70"/>
  <c r="Z71"/>
  <c r="Z73"/>
  <c r="Z76"/>
  <c r="Z80"/>
  <c r="I44"/>
  <c r="Z72"/>
  <c r="Z74"/>
  <c r="Z75"/>
  <c r="Z77"/>
  <c r="Z78"/>
  <c r="C42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L56" i="2" l="1"/>
  <c r="K56"/>
  <c r="J56"/>
  <c r="I56"/>
  <c r="F56"/>
  <c r="E56"/>
  <c r="D56"/>
  <c r="C56"/>
  <c r="H56"/>
  <c r="K37"/>
  <c r="J37"/>
  <c r="I37"/>
  <c r="H37"/>
  <c r="G37"/>
  <c r="F37"/>
  <c r="E37"/>
  <c r="D37"/>
  <c r="C37"/>
  <c r="E80" i="11"/>
  <c r="D80"/>
  <c r="C80"/>
  <c r="E79"/>
  <c r="D79"/>
  <c r="C79"/>
  <c r="F78"/>
  <c r="E78"/>
  <c r="D78"/>
  <c r="C78"/>
  <c r="F77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6" i="2" s="1"/>
  <c r="H52" i="11"/>
  <c r="C58"/>
  <c r="D57"/>
  <c r="C57"/>
  <c r="D56"/>
  <c r="C56"/>
  <c r="D55"/>
  <c r="C55"/>
  <c r="D54"/>
  <c r="C54"/>
  <c r="C53"/>
  <c r="C52"/>
  <c r="C51"/>
  <c r="C5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L44" s="1"/>
  <c r="K10"/>
  <c r="J10"/>
  <c r="I10"/>
  <c r="H10"/>
  <c r="G10"/>
  <c r="F10"/>
  <c r="E10"/>
  <c r="D10"/>
  <c r="C10"/>
  <c r="B10"/>
  <c r="K43"/>
  <c r="I44"/>
  <c r="G43"/>
  <c r="F44"/>
  <c r="E43"/>
  <c r="G52" s="1"/>
  <c r="D44"/>
  <c r="C43"/>
  <c r="B44"/>
  <c r="Z72" l="1"/>
  <c r="Z74"/>
  <c r="Z75"/>
  <c r="Z77"/>
  <c r="Z78"/>
  <c r="Z79"/>
  <c r="Z64"/>
  <c r="Z65"/>
  <c r="Z66"/>
  <c r="Z67"/>
  <c r="Z68"/>
  <c r="Z69"/>
  <c r="Z70"/>
  <c r="Z71"/>
  <c r="Z73"/>
  <c r="Z76"/>
  <c r="Z80"/>
  <c r="C42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I213" i="3" l="1"/>
  <c r="I200"/>
  <c r="I187"/>
  <c r="I174"/>
  <c r="I108"/>
  <c r="I76"/>
  <c r="I44"/>
  <c r="I12"/>
  <c r="L55" i="2"/>
  <c r="K55"/>
  <c r="J55"/>
  <c r="I55"/>
  <c r="F55"/>
  <c r="E55"/>
  <c r="D55"/>
  <c r="C55"/>
  <c r="H55"/>
  <c r="K36"/>
  <c r="J36"/>
  <c r="I36"/>
  <c r="H36"/>
  <c r="G36"/>
  <c r="F36"/>
  <c r="E36"/>
  <c r="D36"/>
  <c r="C36"/>
  <c r="E80" i="10"/>
  <c r="D80"/>
  <c r="C80"/>
  <c r="E79"/>
  <c r="D79"/>
  <c r="C79"/>
  <c r="F78"/>
  <c r="E78"/>
  <c r="D78"/>
  <c r="C78"/>
  <c r="F77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Z72" l="1"/>
  <c r="Z74"/>
  <c r="Z75"/>
  <c r="Z77"/>
  <c r="Z78"/>
  <c r="Z79"/>
  <c r="Z64"/>
  <c r="Z65"/>
  <c r="Z66"/>
  <c r="Z67"/>
  <c r="Z68"/>
  <c r="Z69"/>
  <c r="Z70"/>
  <c r="Z71"/>
  <c r="Z73"/>
  <c r="Z76"/>
  <c r="Z80"/>
  <c r="L56"/>
  <c r="L52"/>
  <c r="L51"/>
  <c r="L50"/>
  <c r="L49"/>
  <c r="G55"/>
  <c r="G54"/>
  <c r="G55" i="2" s="1"/>
  <c r="H52" i="10"/>
  <c r="C58"/>
  <c r="D57"/>
  <c r="C57"/>
  <c r="D56"/>
  <c r="C56"/>
  <c r="D55"/>
  <c r="C55"/>
  <c r="D54"/>
  <c r="C54"/>
  <c r="C53"/>
  <c r="C52"/>
  <c r="C51"/>
  <c r="C50"/>
  <c r="L40"/>
  <c r="K40"/>
  <c r="J40"/>
  <c r="I40"/>
  <c r="H40"/>
  <c r="G40"/>
  <c r="F40"/>
  <c r="E40"/>
  <c r="D40"/>
  <c r="C40"/>
  <c r="B4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J10"/>
  <c r="I10"/>
  <c r="H10"/>
  <c r="G10"/>
  <c r="F10"/>
  <c r="E10"/>
  <c r="D10"/>
  <c r="C10"/>
  <c r="B10"/>
  <c r="H54" i="2"/>
  <c r="H53"/>
  <c r="H52"/>
  <c r="H51"/>
  <c r="H50"/>
  <c r="H49"/>
  <c r="H48"/>
  <c r="H213" i="3"/>
  <c r="H200"/>
  <c r="H187"/>
  <c r="H174"/>
  <c r="H108"/>
  <c r="H76"/>
  <c r="H44"/>
  <c r="H12"/>
  <c r="L54" i="2"/>
  <c r="K54"/>
  <c r="J54"/>
  <c r="I54"/>
  <c r="F54"/>
  <c r="E54"/>
  <c r="D54"/>
  <c r="C54"/>
  <c r="K35"/>
  <c r="J35"/>
  <c r="I35"/>
  <c r="H35"/>
  <c r="G35"/>
  <c r="F35"/>
  <c r="E35"/>
  <c r="D35"/>
  <c r="C35"/>
  <c r="K43" i="10" l="1"/>
  <c r="C43"/>
  <c r="G43"/>
  <c r="B44"/>
  <c r="D44"/>
  <c r="F44"/>
  <c r="L44"/>
  <c r="I44"/>
  <c r="E43"/>
  <c r="G52" s="1"/>
  <c r="C42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E80" i="9"/>
  <c r="D80"/>
  <c r="C80"/>
  <c r="E79"/>
  <c r="D79"/>
  <c r="C79"/>
  <c r="E78"/>
  <c r="D78"/>
  <c r="C78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4" i="2" s="1"/>
  <c r="H52" i="9"/>
  <c r="C58"/>
  <c r="D57"/>
  <c r="C57"/>
  <c r="D56"/>
  <c r="C56"/>
  <c r="D55"/>
  <c r="C55"/>
  <c r="D54"/>
  <c r="C54"/>
  <c r="C53"/>
  <c r="C52"/>
  <c r="C51"/>
  <c r="C50"/>
  <c r="L40"/>
  <c r="K40"/>
  <c r="J40"/>
  <c r="I40"/>
  <c r="H40"/>
  <c r="G40"/>
  <c r="F40"/>
  <c r="E40"/>
  <c r="D40"/>
  <c r="C40"/>
  <c r="B4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K43" s="1"/>
  <c r="J10"/>
  <c r="I10"/>
  <c r="I44" s="1"/>
  <c r="H10"/>
  <c r="G10"/>
  <c r="G43" s="1"/>
  <c r="F10"/>
  <c r="E10"/>
  <c r="E43" s="1"/>
  <c r="G52" s="1"/>
  <c r="D10"/>
  <c r="C10"/>
  <c r="C43" s="1"/>
  <c r="B10"/>
  <c r="L44"/>
  <c r="F44"/>
  <c r="D44"/>
  <c r="B44"/>
  <c r="G213" i="3"/>
  <c r="G200"/>
  <c r="G187"/>
  <c r="G174"/>
  <c r="G108"/>
  <c r="G76"/>
  <c r="G44"/>
  <c r="G12"/>
  <c r="L53" i="2"/>
  <c r="K53"/>
  <c r="J53"/>
  <c r="I53"/>
  <c r="F53"/>
  <c r="E53"/>
  <c r="D53"/>
  <c r="C53"/>
  <c r="K34"/>
  <c r="J34"/>
  <c r="I34"/>
  <c r="H34"/>
  <c r="G34"/>
  <c r="F34"/>
  <c r="E34"/>
  <c r="D34"/>
  <c r="C34"/>
  <c r="E80" i="8"/>
  <c r="D80"/>
  <c r="C80"/>
  <c r="E79"/>
  <c r="D79"/>
  <c r="C79"/>
  <c r="E78"/>
  <c r="D78"/>
  <c r="C78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3" i="2" s="1"/>
  <c r="H52" i="8"/>
  <c r="C58"/>
  <c r="D57"/>
  <c r="C57"/>
  <c r="D56"/>
  <c r="C56"/>
  <c r="D55"/>
  <c r="C55"/>
  <c r="D54"/>
  <c r="C54"/>
  <c r="C53"/>
  <c r="C52"/>
  <c r="C51"/>
  <c r="C5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K43" s="1"/>
  <c r="J10"/>
  <c r="I10"/>
  <c r="I44" s="1"/>
  <c r="H10"/>
  <c r="G10"/>
  <c r="G43" s="1"/>
  <c r="F10"/>
  <c r="E10"/>
  <c r="E43" s="1"/>
  <c r="G52" s="1"/>
  <c r="D10"/>
  <c r="C10"/>
  <c r="C43" s="1"/>
  <c r="B10"/>
  <c r="L44"/>
  <c r="F213" i="3"/>
  <c r="F200"/>
  <c r="F187"/>
  <c r="F174"/>
  <c r="F108"/>
  <c r="F76"/>
  <c r="F44"/>
  <c r="F12"/>
  <c r="L52" i="2"/>
  <c r="K52"/>
  <c r="J52"/>
  <c r="I52"/>
  <c r="F52"/>
  <c r="E52"/>
  <c r="D52"/>
  <c r="C52"/>
  <c r="K33"/>
  <c r="J33"/>
  <c r="I33"/>
  <c r="H33"/>
  <c r="G33"/>
  <c r="F33"/>
  <c r="E33"/>
  <c r="D33"/>
  <c r="C33"/>
  <c r="D80" i="7"/>
  <c r="C80"/>
  <c r="D79"/>
  <c r="C79"/>
  <c r="E78"/>
  <c r="D78"/>
  <c r="C78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2" i="2" s="1"/>
  <c r="H52" i="7"/>
  <c r="C58"/>
  <c r="D57"/>
  <c r="C57"/>
  <c r="D56"/>
  <c r="C56"/>
  <c r="D55"/>
  <c r="C55"/>
  <c r="D54"/>
  <c r="C54"/>
  <c r="C53"/>
  <c r="C52"/>
  <c r="C51"/>
  <c r="C50"/>
  <c r="L40"/>
  <c r="K40"/>
  <c r="J40"/>
  <c r="I40"/>
  <c r="H40"/>
  <c r="G40"/>
  <c r="F40"/>
  <c r="E40"/>
  <c r="D40"/>
  <c r="C40"/>
  <c r="B4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J10"/>
  <c r="I10"/>
  <c r="H10"/>
  <c r="G10"/>
  <c r="F10"/>
  <c r="E10"/>
  <c r="D10"/>
  <c r="C10"/>
  <c r="B10"/>
  <c r="E213" i="3"/>
  <c r="E200"/>
  <c r="E187"/>
  <c r="E174"/>
  <c r="E108"/>
  <c r="E76"/>
  <c r="E44"/>
  <c r="E12"/>
  <c r="L51" i="2"/>
  <c r="K51"/>
  <c r="J51"/>
  <c r="I51"/>
  <c r="F51"/>
  <c r="E51"/>
  <c r="D51"/>
  <c r="C51"/>
  <c r="K32"/>
  <c r="J32"/>
  <c r="I32"/>
  <c r="H32"/>
  <c r="G32"/>
  <c r="F32"/>
  <c r="E32"/>
  <c r="D32"/>
  <c r="C32"/>
  <c r="D80" i="6"/>
  <c r="C80"/>
  <c r="D79"/>
  <c r="C79"/>
  <c r="E78"/>
  <c r="D78"/>
  <c r="C78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1" i="2" s="1"/>
  <c r="H52" i="6"/>
  <c r="C58"/>
  <c r="D57"/>
  <c r="C57"/>
  <c r="D56"/>
  <c r="C56"/>
  <c r="D55"/>
  <c r="C55"/>
  <c r="D54"/>
  <c r="C54"/>
  <c r="C53"/>
  <c r="C52"/>
  <c r="C51"/>
  <c r="C5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J10"/>
  <c r="I10"/>
  <c r="H10"/>
  <c r="G10"/>
  <c r="F10"/>
  <c r="E10"/>
  <c r="D10"/>
  <c r="C10"/>
  <c r="B10"/>
  <c r="H53" i="5"/>
  <c r="D213" i="3"/>
  <c r="D200"/>
  <c r="D187"/>
  <c r="D174"/>
  <c r="D141"/>
  <c r="D108"/>
  <c r="D76"/>
  <c r="D44"/>
  <c r="D12"/>
  <c r="L50" i="2"/>
  <c r="K50"/>
  <c r="J50"/>
  <c r="I50"/>
  <c r="F50"/>
  <c r="E50"/>
  <c r="D50"/>
  <c r="C50"/>
  <c r="K31"/>
  <c r="J31"/>
  <c r="I31"/>
  <c r="H31"/>
  <c r="G31"/>
  <c r="F31"/>
  <c r="E31"/>
  <c r="D31"/>
  <c r="C31"/>
  <c r="D80" i="5"/>
  <c r="C80"/>
  <c r="D79"/>
  <c r="C79"/>
  <c r="E78"/>
  <c r="D78"/>
  <c r="C78"/>
  <c r="E77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L56"/>
  <c r="L52"/>
  <c r="L51"/>
  <c r="L50"/>
  <c r="L49"/>
  <c r="G55"/>
  <c r="G54"/>
  <c r="G50" i="2" s="1"/>
  <c r="H52" i="5"/>
  <c r="C58"/>
  <c r="D57"/>
  <c r="C57"/>
  <c r="D56"/>
  <c r="C56"/>
  <c r="D55"/>
  <c r="C55"/>
  <c r="D54"/>
  <c r="C54"/>
  <c r="C53"/>
  <c r="C52"/>
  <c r="C51"/>
  <c r="C50"/>
  <c r="L40"/>
  <c r="K40"/>
  <c r="J40"/>
  <c r="I40"/>
  <c r="H40"/>
  <c r="G40"/>
  <c r="F40"/>
  <c r="E40"/>
  <c r="D40"/>
  <c r="C40"/>
  <c r="B40"/>
  <c r="L39"/>
  <c r="K39"/>
  <c r="J39"/>
  <c r="I39"/>
  <c r="H39"/>
  <c r="G39"/>
  <c r="F39"/>
  <c r="E39"/>
  <c r="D39"/>
  <c r="C39"/>
  <c r="B39"/>
  <c r="L38"/>
  <c r="K38"/>
  <c r="J38"/>
  <c r="I38"/>
  <c r="H38"/>
  <c r="G38"/>
  <c r="F38"/>
  <c r="E38"/>
  <c r="D38"/>
  <c r="C38"/>
  <c r="B38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J10"/>
  <c r="I10"/>
  <c r="H10"/>
  <c r="G10"/>
  <c r="F10"/>
  <c r="E10"/>
  <c r="D10"/>
  <c r="C10"/>
  <c r="B10"/>
  <c r="C213" i="3"/>
  <c r="C200"/>
  <c r="C187"/>
  <c r="C174"/>
  <c r="C108"/>
  <c r="C76"/>
  <c r="C44"/>
  <c r="C12"/>
  <c r="L49" i="2"/>
  <c r="K49"/>
  <c r="J49"/>
  <c r="I49"/>
  <c r="F49"/>
  <c r="E49"/>
  <c r="D49"/>
  <c r="C49"/>
  <c r="K30"/>
  <c r="J30"/>
  <c r="I30"/>
  <c r="H30"/>
  <c r="G30"/>
  <c r="F30"/>
  <c r="E30"/>
  <c r="D30"/>
  <c r="C30"/>
  <c r="D80" i="4"/>
  <c r="C80"/>
  <c r="D79"/>
  <c r="C79"/>
  <c r="D78"/>
  <c r="C78"/>
  <c r="D77"/>
  <c r="C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D44" i="8" l="1"/>
  <c r="Z79" i="9"/>
  <c r="Z64"/>
  <c r="Z65"/>
  <c r="Z66"/>
  <c r="Z67"/>
  <c r="Z68"/>
  <c r="Z69"/>
  <c r="Z70"/>
  <c r="Z76"/>
  <c r="Z78"/>
  <c r="Z80"/>
  <c r="B44" i="8"/>
  <c r="Z71" i="9"/>
  <c r="Z73"/>
  <c r="Z74"/>
  <c r="Z75"/>
  <c r="E43" i="7"/>
  <c r="G52" s="1"/>
  <c r="F44" i="8"/>
  <c r="Z79"/>
  <c r="Z77" i="9"/>
  <c r="Z72"/>
  <c r="C42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Z79" i="7"/>
  <c r="Z72" i="8"/>
  <c r="Z74"/>
  <c r="Z75"/>
  <c r="Z77"/>
  <c r="Z64"/>
  <c r="Z65"/>
  <c r="Z66"/>
  <c r="Z67"/>
  <c r="Z68"/>
  <c r="Z69"/>
  <c r="Z70"/>
  <c r="Z71"/>
  <c r="Z73"/>
  <c r="Z76"/>
  <c r="Z78"/>
  <c r="Z80"/>
  <c r="C42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K43" i="7"/>
  <c r="B44" i="6"/>
  <c r="D44"/>
  <c r="F44"/>
  <c r="L44"/>
  <c r="C43"/>
  <c r="G43"/>
  <c r="C43" i="7"/>
  <c r="G43"/>
  <c r="K44" i="5"/>
  <c r="B44" i="7"/>
  <c r="D44"/>
  <c r="F44"/>
  <c r="L44"/>
  <c r="I44"/>
  <c r="Z64"/>
  <c r="Z65"/>
  <c r="Z66"/>
  <c r="Z67"/>
  <c r="Z68"/>
  <c r="Z69"/>
  <c r="Z70"/>
  <c r="Z71"/>
  <c r="Z73"/>
  <c r="Z77"/>
  <c r="Z80"/>
  <c r="C44" i="5"/>
  <c r="E44"/>
  <c r="G44"/>
  <c r="Z72" i="7"/>
  <c r="Z74"/>
  <c r="Z76"/>
  <c r="Z78"/>
  <c r="C75"/>
  <c r="Z75" s="1"/>
  <c r="Z79" i="6"/>
  <c r="C42" i="7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E43" i="6"/>
  <c r="G52" s="1"/>
  <c r="I44"/>
  <c r="K43"/>
  <c r="Z72"/>
  <c r="Z74"/>
  <c r="Z75"/>
  <c r="Z77"/>
  <c r="Z80"/>
  <c r="Z64"/>
  <c r="Z65"/>
  <c r="Z66"/>
  <c r="Z67"/>
  <c r="Z68"/>
  <c r="Z69"/>
  <c r="Z70"/>
  <c r="Z71"/>
  <c r="Z73"/>
  <c r="Z76"/>
  <c r="Z78"/>
  <c r="B43" i="5"/>
  <c r="D43"/>
  <c r="F43"/>
  <c r="G53" s="1"/>
  <c r="L43"/>
  <c r="Z79"/>
  <c r="C42" i="6"/>
  <c r="E42"/>
  <c r="G50" s="1"/>
  <c r="G42"/>
  <c r="K42"/>
  <c r="B43"/>
  <c r="D43"/>
  <c r="F43"/>
  <c r="I43"/>
  <c r="L43"/>
  <c r="C44"/>
  <c r="E44"/>
  <c r="G44"/>
  <c r="K44"/>
  <c r="B42"/>
  <c r="D42"/>
  <c r="F42"/>
  <c r="G51" s="1"/>
  <c r="I42"/>
  <c r="L54" s="1"/>
  <c r="L42"/>
  <c r="I43" i="5"/>
  <c r="Z71"/>
  <c r="Z73"/>
  <c r="Z74"/>
  <c r="Z75"/>
  <c r="Z77"/>
  <c r="Z80"/>
  <c r="Z64"/>
  <c r="Z65"/>
  <c r="Z66"/>
  <c r="Z67"/>
  <c r="Z68"/>
  <c r="Z69"/>
  <c r="Z70"/>
  <c r="Z72"/>
  <c r="Z76"/>
  <c r="Z78"/>
  <c r="Z79" i="4"/>
  <c r="B42" i="5"/>
  <c r="D42"/>
  <c r="F42"/>
  <c r="G51" s="1"/>
  <c r="I42"/>
  <c r="L54" s="1"/>
  <c r="L42"/>
  <c r="C43"/>
  <c r="E43"/>
  <c r="G52" s="1"/>
  <c r="G43"/>
  <c r="K43"/>
  <c r="B44"/>
  <c r="D44"/>
  <c r="F44"/>
  <c r="I44"/>
  <c r="L44"/>
  <c r="C42"/>
  <c r="E42"/>
  <c r="G50" s="1"/>
  <c r="G42"/>
  <c r="K42"/>
  <c r="Z64" i="4"/>
  <c r="Z65"/>
  <c r="Z66"/>
  <c r="Z67"/>
  <c r="Z68"/>
  <c r="Z69"/>
  <c r="Z70"/>
  <c r="Z72"/>
  <c r="Z76"/>
  <c r="Z73"/>
  <c r="Z71"/>
  <c r="Z74"/>
  <c r="Z75"/>
  <c r="Z77"/>
  <c r="Z78"/>
  <c r="Z80"/>
  <c r="L56" l="1"/>
  <c r="L52"/>
  <c r="L51"/>
  <c r="L50"/>
  <c r="L49"/>
  <c r="G55"/>
  <c r="G54"/>
  <c r="G49" i="2" s="1"/>
  <c r="H52" i="4"/>
  <c r="C58"/>
  <c r="D57"/>
  <c r="C57"/>
  <c r="D56"/>
  <c r="C56"/>
  <c r="D55"/>
  <c r="C55"/>
  <c r="D54"/>
  <c r="C54"/>
  <c r="C53"/>
  <c r="C52"/>
  <c r="C51"/>
  <c r="C50"/>
  <c r="L37"/>
  <c r="K37"/>
  <c r="J37"/>
  <c r="I37"/>
  <c r="H37"/>
  <c r="G37"/>
  <c r="F37"/>
  <c r="E37"/>
  <c r="D37"/>
  <c r="C37"/>
  <c r="B37"/>
  <c r="L36"/>
  <c r="K36"/>
  <c r="J36"/>
  <c r="I36"/>
  <c r="H36"/>
  <c r="G36"/>
  <c r="F36"/>
  <c r="E36"/>
  <c r="D36"/>
  <c r="C36"/>
  <c r="B36"/>
  <c r="L35"/>
  <c r="K35"/>
  <c r="J35"/>
  <c r="I35"/>
  <c r="H35"/>
  <c r="G35"/>
  <c r="F35"/>
  <c r="E35"/>
  <c r="D35"/>
  <c r="C35"/>
  <c r="B35"/>
  <c r="L34"/>
  <c r="K34"/>
  <c r="J34"/>
  <c r="I34"/>
  <c r="H34"/>
  <c r="G34"/>
  <c r="F34"/>
  <c r="E34"/>
  <c r="D34"/>
  <c r="C34"/>
  <c r="B34"/>
  <c r="L33"/>
  <c r="K33"/>
  <c r="J33"/>
  <c r="I33"/>
  <c r="H33"/>
  <c r="G33"/>
  <c r="F33"/>
  <c r="E33"/>
  <c r="D33"/>
  <c r="C33"/>
  <c r="B33"/>
  <c r="L32"/>
  <c r="K32"/>
  <c r="J32"/>
  <c r="I32"/>
  <c r="H32"/>
  <c r="G32"/>
  <c r="F32"/>
  <c r="E32"/>
  <c r="D32"/>
  <c r="C32"/>
  <c r="B32"/>
  <c r="L31"/>
  <c r="K31"/>
  <c r="J31"/>
  <c r="I31"/>
  <c r="H31"/>
  <c r="G31"/>
  <c r="F31"/>
  <c r="E31"/>
  <c r="D31"/>
  <c r="C31"/>
  <c r="B31"/>
  <c r="L30"/>
  <c r="K30"/>
  <c r="J30"/>
  <c r="I30"/>
  <c r="H30"/>
  <c r="G30"/>
  <c r="F30"/>
  <c r="E30"/>
  <c r="D30"/>
  <c r="C30"/>
  <c r="B30"/>
  <c r="L29"/>
  <c r="K29"/>
  <c r="J29"/>
  <c r="I29"/>
  <c r="H29"/>
  <c r="G29"/>
  <c r="F29"/>
  <c r="E29"/>
  <c r="D29"/>
  <c r="C29"/>
  <c r="B29"/>
  <c r="L28"/>
  <c r="K28"/>
  <c r="J28"/>
  <c r="I28"/>
  <c r="H28"/>
  <c r="G28"/>
  <c r="F28"/>
  <c r="E28"/>
  <c r="D28"/>
  <c r="C28"/>
  <c r="B28"/>
  <c r="L27"/>
  <c r="K27"/>
  <c r="J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L25"/>
  <c r="K25"/>
  <c r="J25"/>
  <c r="I25"/>
  <c r="H25"/>
  <c r="G25"/>
  <c r="F25"/>
  <c r="E25"/>
  <c r="D25"/>
  <c r="C25"/>
  <c r="B25"/>
  <c r="L24"/>
  <c r="K24"/>
  <c r="J24"/>
  <c r="I24"/>
  <c r="H24"/>
  <c r="G24"/>
  <c r="F24"/>
  <c r="E24"/>
  <c r="D24"/>
  <c r="C24"/>
  <c r="B24"/>
  <c r="L23"/>
  <c r="K23"/>
  <c r="J23"/>
  <c r="I23"/>
  <c r="H23"/>
  <c r="G23"/>
  <c r="F23"/>
  <c r="E23"/>
  <c r="D23"/>
  <c r="C23"/>
  <c r="B23"/>
  <c r="L22"/>
  <c r="K22"/>
  <c r="J22"/>
  <c r="I22"/>
  <c r="H22"/>
  <c r="G22"/>
  <c r="F22"/>
  <c r="E22"/>
  <c r="D22"/>
  <c r="C22"/>
  <c r="B22"/>
  <c r="L21"/>
  <c r="K21"/>
  <c r="J21"/>
  <c r="I21"/>
  <c r="H21"/>
  <c r="G21"/>
  <c r="F21"/>
  <c r="E21"/>
  <c r="D21"/>
  <c r="C21"/>
  <c r="B21"/>
  <c r="L20"/>
  <c r="K20"/>
  <c r="J20"/>
  <c r="I20"/>
  <c r="H20"/>
  <c r="G20"/>
  <c r="F20"/>
  <c r="E20"/>
  <c r="D20"/>
  <c r="C20"/>
  <c r="B20"/>
  <c r="L19"/>
  <c r="K19"/>
  <c r="J19"/>
  <c r="I19"/>
  <c r="H19"/>
  <c r="G19"/>
  <c r="F19"/>
  <c r="E19"/>
  <c r="D19"/>
  <c r="C19"/>
  <c r="B19"/>
  <c r="L18"/>
  <c r="K18"/>
  <c r="J18"/>
  <c r="I18"/>
  <c r="H18"/>
  <c r="G18"/>
  <c r="F18"/>
  <c r="E18"/>
  <c r="D18"/>
  <c r="C18"/>
  <c r="B18"/>
  <c r="L17"/>
  <c r="K17"/>
  <c r="J17"/>
  <c r="I17"/>
  <c r="H17"/>
  <c r="G17"/>
  <c r="F17"/>
  <c r="E17"/>
  <c r="D17"/>
  <c r="C17"/>
  <c r="B17"/>
  <c r="L16"/>
  <c r="K16"/>
  <c r="J16"/>
  <c r="I16"/>
  <c r="H16"/>
  <c r="G16"/>
  <c r="F16"/>
  <c r="E16"/>
  <c r="D16"/>
  <c r="C16"/>
  <c r="B16"/>
  <c r="L15"/>
  <c r="K15"/>
  <c r="J15"/>
  <c r="I15"/>
  <c r="H15"/>
  <c r="G15"/>
  <c r="F15"/>
  <c r="E15"/>
  <c r="D15"/>
  <c r="C15"/>
  <c r="B15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12"/>
  <c r="K12"/>
  <c r="J12"/>
  <c r="I12"/>
  <c r="H12"/>
  <c r="G12"/>
  <c r="F12"/>
  <c r="E12"/>
  <c r="D12"/>
  <c r="C12"/>
  <c r="B12"/>
  <c r="L11"/>
  <c r="K11"/>
  <c r="J11"/>
  <c r="I11"/>
  <c r="H11"/>
  <c r="G11"/>
  <c r="F11"/>
  <c r="E11"/>
  <c r="D11"/>
  <c r="C11"/>
  <c r="B11"/>
  <c r="L10"/>
  <c r="K10"/>
  <c r="J10"/>
  <c r="I10"/>
  <c r="H10"/>
  <c r="G10"/>
  <c r="F10"/>
  <c r="E10"/>
  <c r="D10"/>
  <c r="C10"/>
  <c r="B10"/>
  <c r="B213" i="3"/>
  <c r="O213" s="1"/>
  <c r="M214"/>
  <c r="P213"/>
  <c r="B200"/>
  <c r="O200" s="1"/>
  <c r="M201"/>
  <c r="P200"/>
  <c r="B187"/>
  <c r="O187" s="1"/>
  <c r="M188"/>
  <c r="P187"/>
  <c r="B174"/>
  <c r="O174" s="1"/>
  <c r="M175"/>
  <c r="P174"/>
  <c r="B141"/>
  <c r="O141" s="1"/>
  <c r="M142"/>
  <c r="P141"/>
  <c r="B108"/>
  <c r="N108" s="1"/>
  <c r="M109"/>
  <c r="P108"/>
  <c r="B76"/>
  <c r="O76" s="1"/>
  <c r="M77"/>
  <c r="P76"/>
  <c r="B44"/>
  <c r="O44" s="1"/>
  <c r="M45"/>
  <c r="B12"/>
  <c r="P12" s="1"/>
  <c r="C55" i="1"/>
  <c r="B44" i="4" l="1"/>
  <c r="D44"/>
  <c r="F44"/>
  <c r="L44"/>
  <c r="C43"/>
  <c r="E43"/>
  <c r="G52" s="1"/>
  <c r="G43"/>
  <c r="I44"/>
  <c r="K43"/>
  <c r="N187" i="3"/>
  <c r="C42" i="4"/>
  <c r="E42"/>
  <c r="G50" s="1"/>
  <c r="G42"/>
  <c r="K42"/>
  <c r="B43"/>
  <c r="D43"/>
  <c r="F43"/>
  <c r="G53" s="1"/>
  <c r="I43"/>
  <c r="L43"/>
  <c r="C44"/>
  <c r="E44"/>
  <c r="G44"/>
  <c r="K44"/>
  <c r="B42"/>
  <c r="D42"/>
  <c r="F42"/>
  <c r="G51" s="1"/>
  <c r="I42"/>
  <c r="L54" s="1"/>
  <c r="L42"/>
  <c r="P44" i="3"/>
  <c r="N44"/>
  <c r="N141"/>
  <c r="N200"/>
  <c r="N213"/>
  <c r="N174"/>
  <c r="N76"/>
  <c r="O108"/>
  <c r="N12"/>
  <c r="O12"/>
  <c r="M215" l="1"/>
  <c r="L215"/>
  <c r="K215"/>
  <c r="J215"/>
  <c r="I215"/>
  <c r="H215"/>
  <c r="G215"/>
  <c r="L214"/>
  <c r="K214"/>
  <c r="J214"/>
  <c r="I214"/>
  <c r="H214"/>
  <c r="G214"/>
  <c r="F214"/>
  <c r="E214"/>
  <c r="D214"/>
  <c r="C214"/>
  <c r="B214"/>
  <c r="M202"/>
  <c r="L202"/>
  <c r="K202"/>
  <c r="J202"/>
  <c r="I202"/>
  <c r="H202"/>
  <c r="G202"/>
  <c r="L201"/>
  <c r="K201"/>
  <c r="J201"/>
  <c r="I201"/>
  <c r="H201"/>
  <c r="G201"/>
  <c r="F201"/>
  <c r="E201"/>
  <c r="D201"/>
  <c r="C201"/>
  <c r="B201"/>
  <c r="M189"/>
  <c r="L189"/>
  <c r="K189"/>
  <c r="J189"/>
  <c r="I189"/>
  <c r="H189"/>
  <c r="G189"/>
  <c r="F189"/>
  <c r="E189"/>
  <c r="D189"/>
  <c r="L188"/>
  <c r="K188"/>
  <c r="J188"/>
  <c r="I188"/>
  <c r="H188"/>
  <c r="G188"/>
  <c r="F188"/>
  <c r="E188"/>
  <c r="D188"/>
  <c r="C188"/>
  <c r="B188"/>
  <c r="M176"/>
  <c r="L176"/>
  <c r="K176"/>
  <c r="J176"/>
  <c r="I176"/>
  <c r="H176"/>
  <c r="G176"/>
  <c r="F176"/>
  <c r="E176"/>
  <c r="D176"/>
  <c r="L175"/>
  <c r="K175"/>
  <c r="J175"/>
  <c r="I175"/>
  <c r="H175"/>
  <c r="G175"/>
  <c r="F175"/>
  <c r="E175"/>
  <c r="D175"/>
  <c r="C175"/>
  <c r="B175"/>
  <c r="N163"/>
  <c r="N162"/>
  <c r="M161"/>
  <c r="E161"/>
  <c r="C161"/>
  <c r="B161"/>
  <c r="M160"/>
  <c r="B160"/>
  <c r="L159"/>
  <c r="C159"/>
  <c r="C158"/>
  <c r="B158"/>
  <c r="M157"/>
  <c r="B157"/>
  <c r="M156"/>
  <c r="L156"/>
  <c r="D156"/>
  <c r="C156"/>
  <c r="B156"/>
  <c r="M155"/>
  <c r="B155"/>
  <c r="L154"/>
  <c r="D154"/>
  <c r="B154"/>
  <c r="M153"/>
  <c r="L153"/>
  <c r="M152"/>
  <c r="P152" s="1"/>
  <c r="M151"/>
  <c r="D151"/>
  <c r="C151"/>
  <c r="B151"/>
  <c r="M150"/>
  <c r="C150"/>
  <c r="M149"/>
  <c r="C149"/>
  <c r="B149"/>
  <c r="D148"/>
  <c r="C148"/>
  <c r="B148"/>
  <c r="M147"/>
  <c r="L147"/>
  <c r="D147"/>
  <c r="C147"/>
  <c r="B147"/>
  <c r="D146"/>
  <c r="B146"/>
  <c r="M145"/>
  <c r="O145" s="1"/>
  <c r="M144"/>
  <c r="L144"/>
  <c r="B144"/>
  <c r="M143"/>
  <c r="C143"/>
  <c r="B143"/>
  <c r="L142"/>
  <c r="D142"/>
  <c r="C142"/>
  <c r="B142"/>
  <c r="M128"/>
  <c r="L128"/>
  <c r="K128"/>
  <c r="J128"/>
  <c r="I128"/>
  <c r="H128"/>
  <c r="G128"/>
  <c r="F128"/>
  <c r="E128"/>
  <c r="D128"/>
  <c r="C128"/>
  <c r="B128"/>
  <c r="M127"/>
  <c r="L127"/>
  <c r="K127"/>
  <c r="J127"/>
  <c r="I127"/>
  <c r="H127"/>
  <c r="G127"/>
  <c r="F127"/>
  <c r="E127"/>
  <c r="D127"/>
  <c r="C127"/>
  <c r="B127"/>
  <c r="L126"/>
  <c r="K126"/>
  <c r="J126"/>
  <c r="I126"/>
  <c r="H126"/>
  <c r="G126"/>
  <c r="F126"/>
  <c r="E126"/>
  <c r="D126"/>
  <c r="C126"/>
  <c r="B126"/>
  <c r="M125"/>
  <c r="L125"/>
  <c r="K125"/>
  <c r="J125"/>
  <c r="I125"/>
  <c r="H125"/>
  <c r="G125"/>
  <c r="F125"/>
  <c r="E125"/>
  <c r="D125"/>
  <c r="C125"/>
  <c r="B125"/>
  <c r="M124"/>
  <c r="L124"/>
  <c r="K124"/>
  <c r="J124"/>
  <c r="I124"/>
  <c r="H124"/>
  <c r="G124"/>
  <c r="F124"/>
  <c r="E124"/>
  <c r="D124"/>
  <c r="C124"/>
  <c r="B124"/>
  <c r="M123"/>
  <c r="L123"/>
  <c r="K123"/>
  <c r="J123"/>
  <c r="I123"/>
  <c r="H123"/>
  <c r="G123"/>
  <c r="F123"/>
  <c r="E123"/>
  <c r="D123"/>
  <c r="C123"/>
  <c r="B123"/>
  <c r="M122"/>
  <c r="L122"/>
  <c r="K122"/>
  <c r="J122"/>
  <c r="I122"/>
  <c r="H122"/>
  <c r="G122"/>
  <c r="F122"/>
  <c r="E122"/>
  <c r="B122"/>
  <c r="M121"/>
  <c r="L121"/>
  <c r="K121"/>
  <c r="J121"/>
  <c r="I121"/>
  <c r="H121"/>
  <c r="G121"/>
  <c r="F121"/>
  <c r="E121"/>
  <c r="C121"/>
  <c r="B121"/>
  <c r="M120"/>
  <c r="L120"/>
  <c r="K120"/>
  <c r="J120"/>
  <c r="I120"/>
  <c r="H120"/>
  <c r="G120"/>
  <c r="F120"/>
  <c r="E120"/>
  <c r="D120"/>
  <c r="B120"/>
  <c r="M119"/>
  <c r="L119"/>
  <c r="K119"/>
  <c r="J119"/>
  <c r="I119"/>
  <c r="H119"/>
  <c r="G119"/>
  <c r="F119"/>
  <c r="E119"/>
  <c r="D119"/>
  <c r="C119"/>
  <c r="L118"/>
  <c r="K118"/>
  <c r="J118"/>
  <c r="I118"/>
  <c r="H118"/>
  <c r="G118"/>
  <c r="F118"/>
  <c r="E118"/>
  <c r="D118"/>
  <c r="C118"/>
  <c r="B118"/>
  <c r="M117"/>
  <c r="L117"/>
  <c r="K117"/>
  <c r="J117"/>
  <c r="I117"/>
  <c r="H117"/>
  <c r="G117"/>
  <c r="F117"/>
  <c r="E117"/>
  <c r="D117"/>
  <c r="C117"/>
  <c r="B117"/>
  <c r="M116"/>
  <c r="L116"/>
  <c r="K116"/>
  <c r="J116"/>
  <c r="I116"/>
  <c r="H116"/>
  <c r="G116"/>
  <c r="F116"/>
  <c r="E116"/>
  <c r="C116"/>
  <c r="B116"/>
  <c r="M115"/>
  <c r="L115"/>
  <c r="K115"/>
  <c r="J115"/>
  <c r="I115"/>
  <c r="H115"/>
  <c r="G115"/>
  <c r="F115"/>
  <c r="E115"/>
  <c r="D115"/>
  <c r="C115"/>
  <c r="B115"/>
  <c r="M114"/>
  <c r="L114"/>
  <c r="K114"/>
  <c r="J114"/>
  <c r="I114"/>
  <c r="H114"/>
  <c r="G114"/>
  <c r="F114"/>
  <c r="E114"/>
  <c r="D114"/>
  <c r="C114"/>
  <c r="M113"/>
  <c r="L113"/>
  <c r="K113"/>
  <c r="J113"/>
  <c r="I113"/>
  <c r="H113"/>
  <c r="G113"/>
  <c r="F113"/>
  <c r="E113"/>
  <c r="D113"/>
  <c r="C113"/>
  <c r="B113"/>
  <c r="M112"/>
  <c r="L112"/>
  <c r="K112"/>
  <c r="J112"/>
  <c r="I112"/>
  <c r="H112"/>
  <c r="G112"/>
  <c r="F112"/>
  <c r="E112"/>
  <c r="D112"/>
  <c r="C112"/>
  <c r="B112"/>
  <c r="M111"/>
  <c r="L111"/>
  <c r="K111"/>
  <c r="J111"/>
  <c r="I111"/>
  <c r="H111"/>
  <c r="G111"/>
  <c r="F111"/>
  <c r="E111"/>
  <c r="D111"/>
  <c r="C111"/>
  <c r="B111"/>
  <c r="M110"/>
  <c r="L110"/>
  <c r="K110"/>
  <c r="J110"/>
  <c r="I110"/>
  <c r="H110"/>
  <c r="G110"/>
  <c r="F110"/>
  <c r="E110"/>
  <c r="D110"/>
  <c r="C110"/>
  <c r="B110"/>
  <c r="L109"/>
  <c r="K109"/>
  <c r="J109"/>
  <c r="I109"/>
  <c r="H109"/>
  <c r="G109"/>
  <c r="F109"/>
  <c r="E109"/>
  <c r="D109"/>
  <c r="C109"/>
  <c r="B109"/>
  <c r="M98"/>
  <c r="L98"/>
  <c r="M97"/>
  <c r="L97"/>
  <c r="K97"/>
  <c r="J97"/>
  <c r="I97"/>
  <c r="H97"/>
  <c r="G97"/>
  <c r="F97"/>
  <c r="E97"/>
  <c r="D97"/>
  <c r="C97"/>
  <c r="B97"/>
  <c r="M96"/>
  <c r="L96"/>
  <c r="K96"/>
  <c r="J96"/>
  <c r="I96"/>
  <c r="H96"/>
  <c r="G96"/>
  <c r="F96"/>
  <c r="E96"/>
  <c r="D96"/>
  <c r="C96"/>
  <c r="B96"/>
  <c r="M95"/>
  <c r="L95"/>
  <c r="K95"/>
  <c r="J95"/>
  <c r="I95"/>
  <c r="H95"/>
  <c r="G95"/>
  <c r="F95"/>
  <c r="E95"/>
  <c r="D95"/>
  <c r="C95"/>
  <c r="B95"/>
  <c r="M94"/>
  <c r="L94"/>
  <c r="K94"/>
  <c r="J94"/>
  <c r="I94"/>
  <c r="H94"/>
  <c r="G94"/>
  <c r="F94"/>
  <c r="E94"/>
  <c r="D94"/>
  <c r="C94"/>
  <c r="B94"/>
  <c r="M93"/>
  <c r="L93"/>
  <c r="K93"/>
  <c r="J93"/>
  <c r="I93"/>
  <c r="H93"/>
  <c r="G93"/>
  <c r="F93"/>
  <c r="E93"/>
  <c r="D93"/>
  <c r="C93"/>
  <c r="B93"/>
  <c r="M92"/>
  <c r="L92"/>
  <c r="K92"/>
  <c r="J92"/>
  <c r="I92"/>
  <c r="H92"/>
  <c r="G92"/>
  <c r="F92"/>
  <c r="E92"/>
  <c r="D92"/>
  <c r="C92"/>
  <c r="B92"/>
  <c r="M91"/>
  <c r="L91"/>
  <c r="K91"/>
  <c r="J91"/>
  <c r="I91"/>
  <c r="H91"/>
  <c r="G91"/>
  <c r="F91"/>
  <c r="E91"/>
  <c r="D91"/>
  <c r="C91"/>
  <c r="B91"/>
  <c r="M90"/>
  <c r="L90"/>
  <c r="K90"/>
  <c r="J90"/>
  <c r="I90"/>
  <c r="H90"/>
  <c r="G90"/>
  <c r="F90"/>
  <c r="E90"/>
  <c r="D90"/>
  <c r="C90"/>
  <c r="B90"/>
  <c r="M89"/>
  <c r="L89"/>
  <c r="K89"/>
  <c r="J89"/>
  <c r="I89"/>
  <c r="H89"/>
  <c r="G89"/>
  <c r="F89"/>
  <c r="E89"/>
  <c r="D89"/>
  <c r="C89"/>
  <c r="B89"/>
  <c r="M88"/>
  <c r="L88"/>
  <c r="K88"/>
  <c r="J88"/>
  <c r="I88"/>
  <c r="H88"/>
  <c r="G88"/>
  <c r="F88"/>
  <c r="E88"/>
  <c r="D88"/>
  <c r="C88"/>
  <c r="B88"/>
  <c r="M87"/>
  <c r="L87"/>
  <c r="K87"/>
  <c r="J87"/>
  <c r="I87"/>
  <c r="H87"/>
  <c r="G87"/>
  <c r="F87"/>
  <c r="E87"/>
  <c r="D87"/>
  <c r="C87"/>
  <c r="B87"/>
  <c r="M86"/>
  <c r="L86"/>
  <c r="K86"/>
  <c r="J86"/>
  <c r="I86"/>
  <c r="H86"/>
  <c r="G86"/>
  <c r="F86"/>
  <c r="E86"/>
  <c r="D86"/>
  <c r="C86"/>
  <c r="B86"/>
  <c r="M85"/>
  <c r="L85"/>
  <c r="K85"/>
  <c r="J85"/>
  <c r="I85"/>
  <c r="H85"/>
  <c r="G85"/>
  <c r="F85"/>
  <c r="E85"/>
  <c r="D85"/>
  <c r="C85"/>
  <c r="B85"/>
  <c r="M84"/>
  <c r="L84"/>
  <c r="K84"/>
  <c r="J84"/>
  <c r="I84"/>
  <c r="H84"/>
  <c r="G84"/>
  <c r="F84"/>
  <c r="E84"/>
  <c r="D84"/>
  <c r="C84"/>
  <c r="B84"/>
  <c r="M83"/>
  <c r="L83"/>
  <c r="K83"/>
  <c r="J83"/>
  <c r="I83"/>
  <c r="H83"/>
  <c r="G83"/>
  <c r="F83"/>
  <c r="E83"/>
  <c r="D83"/>
  <c r="C83"/>
  <c r="B83"/>
  <c r="M82"/>
  <c r="L82"/>
  <c r="K82"/>
  <c r="J82"/>
  <c r="I82"/>
  <c r="H82"/>
  <c r="G82"/>
  <c r="F82"/>
  <c r="E82"/>
  <c r="D82"/>
  <c r="C82"/>
  <c r="B82"/>
  <c r="M81"/>
  <c r="L81"/>
  <c r="K81"/>
  <c r="J81"/>
  <c r="I81"/>
  <c r="H81"/>
  <c r="G81"/>
  <c r="F81"/>
  <c r="E81"/>
  <c r="D81"/>
  <c r="C81"/>
  <c r="B81"/>
  <c r="M80"/>
  <c r="L80"/>
  <c r="K80"/>
  <c r="J80"/>
  <c r="I80"/>
  <c r="H80"/>
  <c r="G80"/>
  <c r="F80"/>
  <c r="E80"/>
  <c r="D80"/>
  <c r="C80"/>
  <c r="B80"/>
  <c r="M79"/>
  <c r="L79"/>
  <c r="K79"/>
  <c r="J79"/>
  <c r="I79"/>
  <c r="H79"/>
  <c r="G79"/>
  <c r="F79"/>
  <c r="E79"/>
  <c r="D79"/>
  <c r="C79"/>
  <c r="B79"/>
  <c r="M78"/>
  <c r="L78"/>
  <c r="K78"/>
  <c r="J78"/>
  <c r="I78"/>
  <c r="H78"/>
  <c r="G78"/>
  <c r="F78"/>
  <c r="E78"/>
  <c r="D78"/>
  <c r="C78"/>
  <c r="B78"/>
  <c r="L77"/>
  <c r="K77"/>
  <c r="J77"/>
  <c r="I77"/>
  <c r="H77"/>
  <c r="G77"/>
  <c r="F77"/>
  <c r="E77"/>
  <c r="D77"/>
  <c r="C77"/>
  <c r="B77"/>
  <c r="M66"/>
  <c r="L66"/>
  <c r="M65"/>
  <c r="L65"/>
  <c r="K65"/>
  <c r="J65"/>
  <c r="I65"/>
  <c r="H65"/>
  <c r="G65"/>
  <c r="F65"/>
  <c r="E65"/>
  <c r="D65"/>
  <c r="C65"/>
  <c r="B65"/>
  <c r="M64"/>
  <c r="L64"/>
  <c r="K64"/>
  <c r="J64"/>
  <c r="I64"/>
  <c r="H64"/>
  <c r="G64"/>
  <c r="F64"/>
  <c r="E64"/>
  <c r="D64"/>
  <c r="C64"/>
  <c r="B64"/>
  <c r="M63"/>
  <c r="L63"/>
  <c r="K63"/>
  <c r="J63"/>
  <c r="I63"/>
  <c r="H63"/>
  <c r="G63"/>
  <c r="F63"/>
  <c r="E63"/>
  <c r="D63"/>
  <c r="C63"/>
  <c r="B63"/>
  <c r="M62"/>
  <c r="L62"/>
  <c r="K62"/>
  <c r="J62"/>
  <c r="I62"/>
  <c r="H62"/>
  <c r="G62"/>
  <c r="F62"/>
  <c r="E62"/>
  <c r="D62"/>
  <c r="C62"/>
  <c r="B62"/>
  <c r="M61"/>
  <c r="L61"/>
  <c r="K61"/>
  <c r="J61"/>
  <c r="I61"/>
  <c r="H61"/>
  <c r="G61"/>
  <c r="F61"/>
  <c r="E61"/>
  <c r="D61"/>
  <c r="C61"/>
  <c r="B61"/>
  <c r="M60"/>
  <c r="L60"/>
  <c r="K60"/>
  <c r="J60"/>
  <c r="I60"/>
  <c r="H60"/>
  <c r="G60"/>
  <c r="F60"/>
  <c r="E60"/>
  <c r="D60"/>
  <c r="C60"/>
  <c r="B60"/>
  <c r="M59"/>
  <c r="L59"/>
  <c r="K59"/>
  <c r="J59"/>
  <c r="I59"/>
  <c r="H59"/>
  <c r="G59"/>
  <c r="F59"/>
  <c r="E59"/>
  <c r="D59"/>
  <c r="C59"/>
  <c r="B59"/>
  <c r="M58"/>
  <c r="L58"/>
  <c r="K58"/>
  <c r="J58"/>
  <c r="I58"/>
  <c r="H58"/>
  <c r="G58"/>
  <c r="F58"/>
  <c r="E58"/>
  <c r="D58"/>
  <c r="C58"/>
  <c r="B58"/>
  <c r="M57"/>
  <c r="L57"/>
  <c r="K57"/>
  <c r="J57"/>
  <c r="I57"/>
  <c r="H57"/>
  <c r="G57"/>
  <c r="F57"/>
  <c r="E57"/>
  <c r="D57"/>
  <c r="C57"/>
  <c r="B57"/>
  <c r="M56"/>
  <c r="L56"/>
  <c r="K56"/>
  <c r="J56"/>
  <c r="I56"/>
  <c r="H56"/>
  <c r="G56"/>
  <c r="F56"/>
  <c r="E56"/>
  <c r="D56"/>
  <c r="C56"/>
  <c r="B56"/>
  <c r="M55"/>
  <c r="L55"/>
  <c r="K55"/>
  <c r="J55"/>
  <c r="I55"/>
  <c r="H55"/>
  <c r="G55"/>
  <c r="F55"/>
  <c r="E55"/>
  <c r="D55"/>
  <c r="C55"/>
  <c r="B55"/>
  <c r="M54"/>
  <c r="L54"/>
  <c r="K54"/>
  <c r="J54"/>
  <c r="I54"/>
  <c r="H54"/>
  <c r="G54"/>
  <c r="F54"/>
  <c r="E54"/>
  <c r="D54"/>
  <c r="C54"/>
  <c r="B54"/>
  <c r="M53"/>
  <c r="L53"/>
  <c r="K53"/>
  <c r="J53"/>
  <c r="I53"/>
  <c r="H53"/>
  <c r="G53"/>
  <c r="F53"/>
  <c r="E53"/>
  <c r="D53"/>
  <c r="C53"/>
  <c r="B53"/>
  <c r="M52"/>
  <c r="L52"/>
  <c r="K52"/>
  <c r="J52"/>
  <c r="I52"/>
  <c r="H52"/>
  <c r="G52"/>
  <c r="F52"/>
  <c r="E52"/>
  <c r="D52"/>
  <c r="C52"/>
  <c r="B52"/>
  <c r="M51"/>
  <c r="L51"/>
  <c r="K51"/>
  <c r="J51"/>
  <c r="I51"/>
  <c r="H51"/>
  <c r="G51"/>
  <c r="F51"/>
  <c r="E51"/>
  <c r="D51"/>
  <c r="C51"/>
  <c r="B51"/>
  <c r="M50"/>
  <c r="L50"/>
  <c r="K50"/>
  <c r="J50"/>
  <c r="I50"/>
  <c r="H50"/>
  <c r="G50"/>
  <c r="F50"/>
  <c r="E50"/>
  <c r="D50"/>
  <c r="C50"/>
  <c r="B50"/>
  <c r="M49"/>
  <c r="L49"/>
  <c r="K49"/>
  <c r="J49"/>
  <c r="I49"/>
  <c r="H49"/>
  <c r="G49"/>
  <c r="F49"/>
  <c r="E49"/>
  <c r="D49"/>
  <c r="C49"/>
  <c r="B49"/>
  <c r="M48"/>
  <c r="L48"/>
  <c r="K48"/>
  <c r="J48"/>
  <c r="I48"/>
  <c r="H48"/>
  <c r="G48"/>
  <c r="F48"/>
  <c r="E48"/>
  <c r="D48"/>
  <c r="C48"/>
  <c r="B48"/>
  <c r="M47"/>
  <c r="L47"/>
  <c r="K47"/>
  <c r="J47"/>
  <c r="I47"/>
  <c r="H47"/>
  <c r="G47"/>
  <c r="F47"/>
  <c r="E47"/>
  <c r="D47"/>
  <c r="C47"/>
  <c r="B47"/>
  <c r="M46"/>
  <c r="L46"/>
  <c r="K46"/>
  <c r="J46"/>
  <c r="I46"/>
  <c r="H46"/>
  <c r="G46"/>
  <c r="F46"/>
  <c r="E46"/>
  <c r="D46"/>
  <c r="C46"/>
  <c r="B46"/>
  <c r="L45"/>
  <c r="K45"/>
  <c r="J45"/>
  <c r="I45"/>
  <c r="H45"/>
  <c r="G45"/>
  <c r="F45"/>
  <c r="E45"/>
  <c r="D45"/>
  <c r="C45"/>
  <c r="B45"/>
  <c r="M34"/>
  <c r="L34"/>
  <c r="M33"/>
  <c r="L33"/>
  <c r="K33"/>
  <c r="J33"/>
  <c r="I33"/>
  <c r="H33"/>
  <c r="G33"/>
  <c r="F33"/>
  <c r="E33"/>
  <c r="D33"/>
  <c r="C33"/>
  <c r="B33"/>
  <c r="M32"/>
  <c r="L32"/>
  <c r="K32"/>
  <c r="J32"/>
  <c r="I32"/>
  <c r="H32"/>
  <c r="G32"/>
  <c r="F32"/>
  <c r="E32"/>
  <c r="D32"/>
  <c r="C32"/>
  <c r="B32"/>
  <c r="M31"/>
  <c r="L31"/>
  <c r="K31"/>
  <c r="J31"/>
  <c r="I31"/>
  <c r="H31"/>
  <c r="G31"/>
  <c r="F31"/>
  <c r="E31"/>
  <c r="D31"/>
  <c r="C31"/>
  <c r="B31"/>
  <c r="M30"/>
  <c r="L30"/>
  <c r="K30"/>
  <c r="J30"/>
  <c r="I30"/>
  <c r="H30"/>
  <c r="G30"/>
  <c r="F30"/>
  <c r="E30"/>
  <c r="D30"/>
  <c r="C30"/>
  <c r="B30"/>
  <c r="M29"/>
  <c r="L29"/>
  <c r="K29"/>
  <c r="J29"/>
  <c r="I29"/>
  <c r="H29"/>
  <c r="G29"/>
  <c r="F29"/>
  <c r="E29"/>
  <c r="D29"/>
  <c r="C29"/>
  <c r="B29"/>
  <c r="M28"/>
  <c r="L28"/>
  <c r="K28"/>
  <c r="J28"/>
  <c r="I28"/>
  <c r="H28"/>
  <c r="G28"/>
  <c r="F28"/>
  <c r="E28"/>
  <c r="D28"/>
  <c r="C28"/>
  <c r="B28"/>
  <c r="M27"/>
  <c r="L27"/>
  <c r="K27"/>
  <c r="J27"/>
  <c r="I27"/>
  <c r="H27"/>
  <c r="G27"/>
  <c r="F27"/>
  <c r="E27"/>
  <c r="D27"/>
  <c r="C27"/>
  <c r="B27"/>
  <c r="M26"/>
  <c r="L26"/>
  <c r="K26"/>
  <c r="J26"/>
  <c r="I26"/>
  <c r="H26"/>
  <c r="G26"/>
  <c r="F26"/>
  <c r="E26"/>
  <c r="D26"/>
  <c r="C26"/>
  <c r="B26"/>
  <c r="M25"/>
  <c r="L25"/>
  <c r="K25"/>
  <c r="J25"/>
  <c r="I25"/>
  <c r="H25"/>
  <c r="G25"/>
  <c r="F25"/>
  <c r="E25"/>
  <c r="D25"/>
  <c r="C25"/>
  <c r="B25"/>
  <c r="M24"/>
  <c r="L24"/>
  <c r="K24"/>
  <c r="J24"/>
  <c r="I24"/>
  <c r="H24"/>
  <c r="G24"/>
  <c r="F24"/>
  <c r="E24"/>
  <c r="D24"/>
  <c r="C24"/>
  <c r="B24"/>
  <c r="M23"/>
  <c r="L23"/>
  <c r="K23"/>
  <c r="J23"/>
  <c r="I23"/>
  <c r="H23"/>
  <c r="G23"/>
  <c r="F23"/>
  <c r="E23"/>
  <c r="D23"/>
  <c r="C23"/>
  <c r="B23"/>
  <c r="M22"/>
  <c r="L22"/>
  <c r="K22"/>
  <c r="J22"/>
  <c r="I22"/>
  <c r="H22"/>
  <c r="G22"/>
  <c r="F22"/>
  <c r="E22"/>
  <c r="D22"/>
  <c r="C22"/>
  <c r="B22"/>
  <c r="M21"/>
  <c r="L21"/>
  <c r="K21"/>
  <c r="J21"/>
  <c r="I21"/>
  <c r="H21"/>
  <c r="G21"/>
  <c r="F21"/>
  <c r="E21"/>
  <c r="D21"/>
  <c r="C21"/>
  <c r="B21"/>
  <c r="M20"/>
  <c r="L20"/>
  <c r="K20"/>
  <c r="J20"/>
  <c r="I20"/>
  <c r="H20"/>
  <c r="G20"/>
  <c r="F20"/>
  <c r="E20"/>
  <c r="D20"/>
  <c r="C20"/>
  <c r="B20"/>
  <c r="M19"/>
  <c r="L19"/>
  <c r="K19"/>
  <c r="J19"/>
  <c r="I19"/>
  <c r="H19"/>
  <c r="G19"/>
  <c r="F19"/>
  <c r="E19"/>
  <c r="D19"/>
  <c r="C19"/>
  <c r="B19"/>
  <c r="M18"/>
  <c r="L18"/>
  <c r="K18"/>
  <c r="J18"/>
  <c r="I18"/>
  <c r="H18"/>
  <c r="G18"/>
  <c r="F18"/>
  <c r="E18"/>
  <c r="D18"/>
  <c r="C18"/>
  <c r="B18"/>
  <c r="M17"/>
  <c r="L17"/>
  <c r="K17"/>
  <c r="J17"/>
  <c r="I17"/>
  <c r="H17"/>
  <c r="G17"/>
  <c r="F17"/>
  <c r="E17"/>
  <c r="D17"/>
  <c r="C17"/>
  <c r="B17"/>
  <c r="M16"/>
  <c r="L16"/>
  <c r="K16"/>
  <c r="J16"/>
  <c r="I16"/>
  <c r="H16"/>
  <c r="G16"/>
  <c r="F16"/>
  <c r="E16"/>
  <c r="D16"/>
  <c r="C16"/>
  <c r="B16"/>
  <c r="M15"/>
  <c r="L15"/>
  <c r="K15"/>
  <c r="J15"/>
  <c r="I15"/>
  <c r="H15"/>
  <c r="G15"/>
  <c r="F15"/>
  <c r="E15"/>
  <c r="D15"/>
  <c r="C15"/>
  <c r="B15"/>
  <c r="M14"/>
  <c r="L14"/>
  <c r="K14"/>
  <c r="J14"/>
  <c r="I14"/>
  <c r="H14"/>
  <c r="G14"/>
  <c r="F14"/>
  <c r="E14"/>
  <c r="D14"/>
  <c r="C14"/>
  <c r="B14"/>
  <c r="L13"/>
  <c r="K13"/>
  <c r="J13"/>
  <c r="I13"/>
  <c r="H13"/>
  <c r="G13"/>
  <c r="F13"/>
  <c r="E13"/>
  <c r="D13"/>
  <c r="C13"/>
  <c r="B13"/>
  <c r="L48" i="2"/>
  <c r="J48"/>
  <c r="K48"/>
  <c r="K63" s="1"/>
  <c r="I48"/>
  <c r="I63" s="1"/>
  <c r="H63"/>
  <c r="F48"/>
  <c r="F63" s="1"/>
  <c r="E48"/>
  <c r="E63" s="1"/>
  <c r="D48"/>
  <c r="D63" s="1"/>
  <c r="C48"/>
  <c r="C63" s="1"/>
  <c r="K29"/>
  <c r="K44" s="1"/>
  <c r="J29"/>
  <c r="J43" s="1"/>
  <c r="I29"/>
  <c r="I44" s="1"/>
  <c r="H29"/>
  <c r="H43" s="1"/>
  <c r="G29"/>
  <c r="G44" s="1"/>
  <c r="F29"/>
  <c r="F43" s="1"/>
  <c r="E29"/>
  <c r="E44" s="1"/>
  <c r="D29"/>
  <c r="D43" s="1"/>
  <c r="C29"/>
  <c r="C44" s="1"/>
  <c r="M24"/>
  <c r="M22"/>
  <c r="E24"/>
  <c r="E23"/>
  <c r="F20"/>
  <c r="P114" i="3" l="1"/>
  <c r="P117"/>
  <c r="P120"/>
  <c r="P125"/>
  <c r="P126"/>
  <c r="O144"/>
  <c r="P146"/>
  <c r="P147"/>
  <c r="P149"/>
  <c r="O153"/>
  <c r="O154"/>
  <c r="O157"/>
  <c r="P158"/>
  <c r="O159"/>
  <c r="P160"/>
  <c r="O161"/>
  <c r="B204"/>
  <c r="B205"/>
  <c r="B206"/>
  <c r="D42" i="2"/>
  <c r="H42"/>
  <c r="D44"/>
  <c r="H44"/>
  <c r="F42"/>
  <c r="J42"/>
  <c r="F44"/>
  <c r="J44"/>
  <c r="C218" i="3"/>
  <c r="C219"/>
  <c r="C217"/>
  <c r="E218"/>
  <c r="E219"/>
  <c r="E217"/>
  <c r="G218"/>
  <c r="G219"/>
  <c r="G217"/>
  <c r="I218"/>
  <c r="I219"/>
  <c r="I217"/>
  <c r="K218"/>
  <c r="K219"/>
  <c r="K217"/>
  <c r="M218"/>
  <c r="M219"/>
  <c r="M217"/>
  <c r="O15"/>
  <c r="P16"/>
  <c r="O17"/>
  <c r="B219"/>
  <c r="B217"/>
  <c r="B218"/>
  <c r="D219"/>
  <c r="D217"/>
  <c r="D218"/>
  <c r="F219"/>
  <c r="F217"/>
  <c r="F218"/>
  <c r="H219"/>
  <c r="H217"/>
  <c r="H218"/>
  <c r="J219"/>
  <c r="J217"/>
  <c r="J218"/>
  <c r="L219"/>
  <c r="L217"/>
  <c r="L218"/>
  <c r="C206"/>
  <c r="C204"/>
  <c r="C205"/>
  <c r="E206"/>
  <c r="E204"/>
  <c r="E205"/>
  <c r="G206"/>
  <c r="G204"/>
  <c r="G205"/>
  <c r="I206"/>
  <c r="I204"/>
  <c r="I205"/>
  <c r="K206"/>
  <c r="K204"/>
  <c r="K205"/>
  <c r="M205"/>
  <c r="M206"/>
  <c r="M204"/>
  <c r="D205"/>
  <c r="D206"/>
  <c r="D204"/>
  <c r="F205"/>
  <c r="F206"/>
  <c r="F204"/>
  <c r="H205"/>
  <c r="H206"/>
  <c r="H204"/>
  <c r="J205"/>
  <c r="J206"/>
  <c r="J204"/>
  <c r="L205"/>
  <c r="L206"/>
  <c r="L204"/>
  <c r="B193"/>
  <c r="B191"/>
  <c r="B192"/>
  <c r="D192"/>
  <c r="D193"/>
  <c r="D191"/>
  <c r="F192"/>
  <c r="F193"/>
  <c r="F191"/>
  <c r="H192"/>
  <c r="H193"/>
  <c r="H191"/>
  <c r="J192"/>
  <c r="J193"/>
  <c r="J191"/>
  <c r="L192"/>
  <c r="L193"/>
  <c r="L191"/>
  <c r="M193"/>
  <c r="M192"/>
  <c r="M191"/>
  <c r="C193"/>
  <c r="C191"/>
  <c r="C192"/>
  <c r="E193"/>
  <c r="E191"/>
  <c r="E192"/>
  <c r="G193"/>
  <c r="G191"/>
  <c r="G192"/>
  <c r="I193"/>
  <c r="I191"/>
  <c r="I192"/>
  <c r="K193"/>
  <c r="K191"/>
  <c r="K192"/>
  <c r="C180"/>
  <c r="C178"/>
  <c r="C179"/>
  <c r="E180"/>
  <c r="E178"/>
  <c r="E179"/>
  <c r="G180"/>
  <c r="G178"/>
  <c r="G179"/>
  <c r="I180"/>
  <c r="I178"/>
  <c r="I179"/>
  <c r="K180"/>
  <c r="K178"/>
  <c r="K179"/>
  <c r="B178"/>
  <c r="B179"/>
  <c r="B180"/>
  <c r="D179"/>
  <c r="D180"/>
  <c r="D178"/>
  <c r="F179"/>
  <c r="F180"/>
  <c r="F178"/>
  <c r="H179"/>
  <c r="H180"/>
  <c r="H178"/>
  <c r="J179"/>
  <c r="J180"/>
  <c r="J178"/>
  <c r="L179"/>
  <c r="L180"/>
  <c r="L178"/>
  <c r="M179"/>
  <c r="M180"/>
  <c r="M178"/>
  <c r="P189"/>
  <c r="C37"/>
  <c r="C35"/>
  <c r="C36"/>
  <c r="E37"/>
  <c r="E35"/>
  <c r="E36"/>
  <c r="G37"/>
  <c r="G35"/>
  <c r="G36"/>
  <c r="I37"/>
  <c r="I35"/>
  <c r="I36"/>
  <c r="K37"/>
  <c r="K35"/>
  <c r="K36"/>
  <c r="B68"/>
  <c r="B69"/>
  <c r="B67"/>
  <c r="D69"/>
  <c r="D67"/>
  <c r="D68"/>
  <c r="F69"/>
  <c r="F67"/>
  <c r="F68"/>
  <c r="H69"/>
  <c r="H67"/>
  <c r="H68"/>
  <c r="J69"/>
  <c r="J67"/>
  <c r="J68"/>
  <c r="L69"/>
  <c r="L67"/>
  <c r="L68"/>
  <c r="M67"/>
  <c r="M68"/>
  <c r="M69"/>
  <c r="C101"/>
  <c r="C99"/>
  <c r="C100"/>
  <c r="E101"/>
  <c r="E99"/>
  <c r="E100"/>
  <c r="G101"/>
  <c r="G99"/>
  <c r="G100"/>
  <c r="I101"/>
  <c r="I99"/>
  <c r="I100"/>
  <c r="K101"/>
  <c r="K99"/>
  <c r="K100"/>
  <c r="B134"/>
  <c r="B133"/>
  <c r="B132"/>
  <c r="B131"/>
  <c r="D134"/>
  <c r="D132"/>
  <c r="D133"/>
  <c r="D131"/>
  <c r="F134"/>
  <c r="F132"/>
  <c r="F133"/>
  <c r="F131"/>
  <c r="H134"/>
  <c r="H132"/>
  <c r="H133"/>
  <c r="H131"/>
  <c r="J134"/>
  <c r="J132"/>
  <c r="J133"/>
  <c r="J131"/>
  <c r="L134"/>
  <c r="L132"/>
  <c r="L133"/>
  <c r="L131"/>
  <c r="M134"/>
  <c r="M131"/>
  <c r="M133"/>
  <c r="M132"/>
  <c r="B166"/>
  <c r="B165"/>
  <c r="B164"/>
  <c r="B167"/>
  <c r="D167"/>
  <c r="D165"/>
  <c r="D166"/>
  <c r="D164"/>
  <c r="M164"/>
  <c r="M166"/>
  <c r="M167"/>
  <c r="M165"/>
  <c r="B35"/>
  <c r="B36"/>
  <c r="B37"/>
  <c r="D36"/>
  <c r="D37"/>
  <c r="D35"/>
  <c r="F36"/>
  <c r="F37"/>
  <c r="F35"/>
  <c r="H36"/>
  <c r="H37"/>
  <c r="H35"/>
  <c r="J36"/>
  <c r="J37"/>
  <c r="J35"/>
  <c r="L36"/>
  <c r="L37"/>
  <c r="L35"/>
  <c r="M37"/>
  <c r="M35"/>
  <c r="M36"/>
  <c r="C68"/>
  <c r="C69"/>
  <c r="C67"/>
  <c r="E68"/>
  <c r="E69"/>
  <c r="E67"/>
  <c r="G68"/>
  <c r="G69"/>
  <c r="G67"/>
  <c r="I68"/>
  <c r="I69"/>
  <c r="I67"/>
  <c r="K68"/>
  <c r="K69"/>
  <c r="K67"/>
  <c r="B101"/>
  <c r="B100"/>
  <c r="B99"/>
  <c r="D100"/>
  <c r="D101"/>
  <c r="D99"/>
  <c r="F100"/>
  <c r="F101"/>
  <c r="F99"/>
  <c r="H100"/>
  <c r="H101"/>
  <c r="H99"/>
  <c r="J100"/>
  <c r="J101"/>
  <c r="J99"/>
  <c r="L100"/>
  <c r="L101"/>
  <c r="L99"/>
  <c r="M100"/>
  <c r="M99"/>
  <c r="M101"/>
  <c r="C133"/>
  <c r="C131"/>
  <c r="C134"/>
  <c r="C132"/>
  <c r="E133"/>
  <c r="E131"/>
  <c r="E134"/>
  <c r="E132"/>
  <c r="G133"/>
  <c r="G131"/>
  <c r="G134"/>
  <c r="G132"/>
  <c r="I133"/>
  <c r="I131"/>
  <c r="I134"/>
  <c r="I132"/>
  <c r="K133"/>
  <c r="K131"/>
  <c r="K134"/>
  <c r="K132"/>
  <c r="C166"/>
  <c r="C164"/>
  <c r="C167"/>
  <c r="C165"/>
  <c r="L167"/>
  <c r="L166"/>
  <c r="L165"/>
  <c r="L164"/>
  <c r="E166"/>
  <c r="E164"/>
  <c r="E167"/>
  <c r="E165"/>
  <c r="O112"/>
  <c r="O122"/>
  <c r="P46"/>
  <c r="O47"/>
  <c r="P48"/>
  <c r="O49"/>
  <c r="P50"/>
  <c r="O51"/>
  <c r="P52"/>
  <c r="O53"/>
  <c r="P54"/>
  <c r="P56"/>
  <c r="P123"/>
  <c r="O57"/>
  <c r="P58"/>
  <c r="O59"/>
  <c r="P60"/>
  <c r="O61"/>
  <c r="O124"/>
  <c r="P62"/>
  <c r="O63"/>
  <c r="P64"/>
  <c r="P14"/>
  <c r="P18"/>
  <c r="P20"/>
  <c r="O21"/>
  <c r="P22"/>
  <c r="O23"/>
  <c r="P24"/>
  <c r="P26"/>
  <c r="P155"/>
  <c r="O65"/>
  <c r="P66"/>
  <c r="P77"/>
  <c r="O110"/>
  <c r="P111"/>
  <c r="P113"/>
  <c r="P118"/>
  <c r="O25"/>
  <c r="O27"/>
  <c r="P28"/>
  <c r="O29"/>
  <c r="P30"/>
  <c r="O31"/>
  <c r="P32"/>
  <c r="O33"/>
  <c r="P34"/>
  <c r="P78"/>
  <c r="O79"/>
  <c r="P80"/>
  <c r="O81"/>
  <c r="P82"/>
  <c r="O83"/>
  <c r="P84"/>
  <c r="O85"/>
  <c r="P86"/>
  <c r="O87"/>
  <c r="P88"/>
  <c r="O89"/>
  <c r="P90"/>
  <c r="O91"/>
  <c r="P92"/>
  <c r="O93"/>
  <c r="P94"/>
  <c r="O95"/>
  <c r="P96"/>
  <c r="O97"/>
  <c r="O115"/>
  <c r="O116"/>
  <c r="P119"/>
  <c r="P121"/>
  <c r="O127"/>
  <c r="P128"/>
  <c r="O143"/>
  <c r="P148"/>
  <c r="O150"/>
  <c r="P151"/>
  <c r="P156"/>
  <c r="P176"/>
  <c r="O202"/>
  <c r="P215"/>
  <c r="O55"/>
  <c r="C43" i="2"/>
  <c r="E43"/>
  <c r="G43"/>
  <c r="I43"/>
  <c r="K43"/>
  <c r="C61"/>
  <c r="E61"/>
  <c r="I61"/>
  <c r="C62"/>
  <c r="E62"/>
  <c r="I62"/>
  <c r="C42"/>
  <c r="E42"/>
  <c r="G42"/>
  <c r="I42"/>
  <c r="K42"/>
  <c r="D61"/>
  <c r="F61"/>
  <c r="H61"/>
  <c r="K61"/>
  <c r="D62"/>
  <c r="F62"/>
  <c r="H62"/>
  <c r="K62"/>
  <c r="O19" i="3"/>
  <c r="N13"/>
  <c r="P13"/>
  <c r="O14"/>
  <c r="N15"/>
  <c r="P15"/>
  <c r="O16"/>
  <c r="N17"/>
  <c r="P17"/>
  <c r="O18"/>
  <c r="N19"/>
  <c r="P19"/>
  <c r="O20"/>
  <c r="N21"/>
  <c r="P21"/>
  <c r="O22"/>
  <c r="N23"/>
  <c r="P23"/>
  <c r="O24"/>
  <c r="N25"/>
  <c r="P25"/>
  <c r="O26"/>
  <c r="N27"/>
  <c r="P27"/>
  <c r="O28"/>
  <c r="N29"/>
  <c r="P29"/>
  <c r="O30"/>
  <c r="N31"/>
  <c r="P31"/>
  <c r="O32"/>
  <c r="N33"/>
  <c r="P33"/>
  <c r="O34"/>
  <c r="N45"/>
  <c r="P45"/>
  <c r="O46"/>
  <c r="N47"/>
  <c r="P47"/>
  <c r="O48"/>
  <c r="N49"/>
  <c r="P49"/>
  <c r="O50"/>
  <c r="N51"/>
  <c r="P51"/>
  <c r="O52"/>
  <c r="N53"/>
  <c r="P53"/>
  <c r="O54"/>
  <c r="N55"/>
  <c r="P55"/>
  <c r="O56"/>
  <c r="N57"/>
  <c r="P57"/>
  <c r="O58"/>
  <c r="N59"/>
  <c r="P59"/>
  <c r="O60"/>
  <c r="N61"/>
  <c r="P61"/>
  <c r="O62"/>
  <c r="N63"/>
  <c r="P63"/>
  <c r="O64"/>
  <c r="N65"/>
  <c r="P65"/>
  <c r="O66"/>
  <c r="N77"/>
  <c r="O78"/>
  <c r="N79"/>
  <c r="P79"/>
  <c r="O80"/>
  <c r="N81"/>
  <c r="P81"/>
  <c r="O82"/>
  <c r="N83"/>
  <c r="P83"/>
  <c r="O84"/>
  <c r="N85"/>
  <c r="P85"/>
  <c r="O86"/>
  <c r="N87"/>
  <c r="P87"/>
  <c r="O88"/>
  <c r="N89"/>
  <c r="P89"/>
  <c r="O90"/>
  <c r="N91"/>
  <c r="P91"/>
  <c r="O92"/>
  <c r="N93"/>
  <c r="P93"/>
  <c r="O94"/>
  <c r="N95"/>
  <c r="P95"/>
  <c r="O96"/>
  <c r="N97"/>
  <c r="P97"/>
  <c r="O98"/>
  <c r="P98"/>
  <c r="O13"/>
  <c r="N14"/>
  <c r="N16"/>
  <c r="N18"/>
  <c r="N20"/>
  <c r="N22"/>
  <c r="N24"/>
  <c r="N26"/>
  <c r="N28"/>
  <c r="N30"/>
  <c r="N32"/>
  <c r="N34"/>
  <c r="O45"/>
  <c r="N46"/>
  <c r="N48"/>
  <c r="N50"/>
  <c r="N52"/>
  <c r="N54"/>
  <c r="N56"/>
  <c r="N58"/>
  <c r="N60"/>
  <c r="N62"/>
  <c r="N64"/>
  <c r="N66"/>
  <c r="O77"/>
  <c r="N78"/>
  <c r="N80"/>
  <c r="N82"/>
  <c r="N84"/>
  <c r="N86"/>
  <c r="N88"/>
  <c r="N90"/>
  <c r="N92"/>
  <c r="N94"/>
  <c r="N96"/>
  <c r="N98"/>
  <c r="O109"/>
  <c r="N110"/>
  <c r="P110"/>
  <c r="O111"/>
  <c r="N112"/>
  <c r="P112"/>
  <c r="O113"/>
  <c r="O114"/>
  <c r="N115"/>
  <c r="P115"/>
  <c r="N116"/>
  <c r="P116"/>
  <c r="O117"/>
  <c r="O118"/>
  <c r="O119"/>
  <c r="O120"/>
  <c r="O121"/>
  <c r="N122"/>
  <c r="P122"/>
  <c r="O123"/>
  <c r="N124"/>
  <c r="P124"/>
  <c r="O125"/>
  <c r="O126"/>
  <c r="N127"/>
  <c r="P127"/>
  <c r="O128"/>
  <c r="N142"/>
  <c r="P142"/>
  <c r="N143"/>
  <c r="P143"/>
  <c r="N144"/>
  <c r="P144"/>
  <c r="N145"/>
  <c r="P145"/>
  <c r="O146"/>
  <c r="O147"/>
  <c r="O148"/>
  <c r="O149"/>
  <c r="N150"/>
  <c r="P150"/>
  <c r="O151"/>
  <c r="O152"/>
  <c r="N153"/>
  <c r="P153"/>
  <c r="N154"/>
  <c r="P154"/>
  <c r="O155"/>
  <c r="O156"/>
  <c r="N157"/>
  <c r="P157"/>
  <c r="O158"/>
  <c r="N159"/>
  <c r="P159"/>
  <c r="O160"/>
  <c r="N161"/>
  <c r="P161"/>
  <c r="N175"/>
  <c r="P175"/>
  <c r="O176"/>
  <c r="N188"/>
  <c r="P188"/>
  <c r="O189"/>
  <c r="N201"/>
  <c r="P201"/>
  <c r="N202"/>
  <c r="P202"/>
  <c r="O214"/>
  <c r="O215"/>
  <c r="N109"/>
  <c r="P109"/>
  <c r="N111"/>
  <c r="N113"/>
  <c r="N114"/>
  <c r="N117"/>
  <c r="N118"/>
  <c r="N119"/>
  <c r="N120"/>
  <c r="N121"/>
  <c r="N123"/>
  <c r="N125"/>
  <c r="N126"/>
  <c r="N128"/>
  <c r="O142"/>
  <c r="N146"/>
  <c r="N147"/>
  <c r="N148"/>
  <c r="N149"/>
  <c r="N151"/>
  <c r="N152"/>
  <c r="N155"/>
  <c r="N156"/>
  <c r="N158"/>
  <c r="N160"/>
  <c r="O175"/>
  <c r="N176"/>
  <c r="O188"/>
  <c r="N189"/>
  <c r="O201"/>
  <c r="N214"/>
  <c r="P214"/>
  <c r="N215"/>
  <c r="N131" l="1"/>
  <c r="P205"/>
  <c r="P204"/>
  <c r="P206"/>
  <c r="D209"/>
  <c r="F209" s="1"/>
  <c r="O206"/>
  <c r="O205"/>
  <c r="O204"/>
  <c r="N206"/>
  <c r="N205"/>
  <c r="N204"/>
  <c r="P219"/>
  <c r="P217"/>
  <c r="P218"/>
  <c r="N219"/>
  <c r="N217"/>
  <c r="N218"/>
  <c r="O218"/>
  <c r="O219"/>
  <c r="O217"/>
  <c r="D221"/>
  <c r="F221" s="1"/>
  <c r="D222"/>
  <c r="F222" s="1"/>
  <c r="P193"/>
  <c r="P192"/>
  <c r="P191"/>
  <c r="O191"/>
  <c r="O193"/>
  <c r="O192"/>
  <c r="N193"/>
  <c r="N191"/>
  <c r="N192"/>
  <c r="O180"/>
  <c r="O178"/>
  <c r="O179"/>
  <c r="P180"/>
  <c r="P179"/>
  <c r="P178"/>
  <c r="N180"/>
  <c r="N179"/>
  <c r="N178"/>
  <c r="O167"/>
  <c r="O166"/>
  <c r="O164"/>
  <c r="O165"/>
  <c r="N133"/>
  <c r="N134"/>
  <c r="N132"/>
  <c r="N166"/>
  <c r="N165"/>
  <c r="N167"/>
  <c r="N164"/>
  <c r="N100"/>
  <c r="N99"/>
  <c r="N101"/>
  <c r="P69"/>
  <c r="P68"/>
  <c r="P67"/>
  <c r="N36"/>
  <c r="N35"/>
  <c r="N37"/>
  <c r="P134"/>
  <c r="P132"/>
  <c r="P131"/>
  <c r="P133"/>
  <c r="P167"/>
  <c r="P164"/>
  <c r="P166"/>
  <c r="P165"/>
  <c r="O134"/>
  <c r="O132"/>
  <c r="O133"/>
  <c r="O131"/>
  <c r="O101"/>
  <c r="O100"/>
  <c r="O99"/>
  <c r="O68"/>
  <c r="O69"/>
  <c r="O67"/>
  <c r="O36"/>
  <c r="O37"/>
  <c r="O35"/>
  <c r="N67"/>
  <c r="N69"/>
  <c r="N68"/>
  <c r="P35"/>
  <c r="P37"/>
  <c r="P36"/>
  <c r="P100"/>
  <c r="P101"/>
  <c r="P99"/>
  <c r="D169"/>
  <c r="D195"/>
  <c r="D137"/>
  <c r="D71"/>
  <c r="D182"/>
  <c r="D39"/>
  <c r="F39" s="1"/>
  <c r="D183"/>
  <c r="F183" s="1"/>
  <c r="D170"/>
  <c r="F170" s="1"/>
  <c r="D40"/>
  <c r="F40" s="1"/>
  <c r="D208"/>
  <c r="F208" s="1"/>
  <c r="D196"/>
  <c r="F196" s="1"/>
  <c r="D136"/>
  <c r="F136" s="1"/>
  <c r="D103"/>
  <c r="F103" s="1"/>
  <c r="D104"/>
  <c r="D72"/>
  <c r="F72" s="1"/>
  <c r="E221" l="1"/>
  <c r="E195"/>
  <c r="F195"/>
  <c r="E182"/>
  <c r="F182"/>
  <c r="E169"/>
  <c r="F169"/>
  <c r="E39"/>
  <c r="E137"/>
  <c r="F137"/>
  <c r="E71"/>
  <c r="F71"/>
  <c r="E136"/>
  <c r="E209"/>
  <c r="E40"/>
  <c r="E170"/>
  <c r="E72"/>
  <c r="E103"/>
  <c r="E196"/>
  <c r="E208"/>
  <c r="E222"/>
  <c r="E183"/>
  <c r="G14" i="2" l="1"/>
  <c r="G15"/>
  <c r="K14"/>
  <c r="K15"/>
  <c r="C80" i="1"/>
  <c r="C79"/>
  <c r="C78"/>
  <c r="C77"/>
  <c r="C76"/>
  <c r="C75"/>
  <c r="C74"/>
  <c r="C73"/>
  <c r="C72"/>
  <c r="C71"/>
  <c r="C70"/>
  <c r="C69"/>
  <c r="C68"/>
  <c r="C67"/>
  <c r="C66"/>
  <c r="C65"/>
  <c r="C64"/>
  <c r="C13" i="2" l="1"/>
  <c r="G13"/>
  <c r="C14"/>
  <c r="C15"/>
  <c r="E22"/>
  <c r="J18"/>
  <c r="J20"/>
  <c r="K13"/>
  <c r="E17"/>
  <c r="E19"/>
  <c r="E18"/>
  <c r="E20"/>
  <c r="D80" i="1"/>
  <c r="D79"/>
  <c r="D78"/>
  <c r="D77"/>
  <c r="D76"/>
  <c r="D75"/>
  <c r="D74"/>
  <c r="D73"/>
  <c r="D72"/>
  <c r="D71"/>
  <c r="D70"/>
  <c r="D69"/>
  <c r="D68"/>
  <c r="D67"/>
  <c r="D66"/>
  <c r="D65"/>
  <c r="D64"/>
  <c r="L56"/>
  <c r="L52"/>
  <c r="L51"/>
  <c r="L50"/>
  <c r="L49"/>
  <c r="H53"/>
  <c r="H52"/>
  <c r="G55"/>
  <c r="G54"/>
  <c r="G48" i="2" s="1"/>
  <c r="D57" i="1"/>
  <c r="D56"/>
  <c r="D55"/>
  <c r="D54"/>
  <c r="C58"/>
  <c r="C57"/>
  <c r="C56"/>
  <c r="C54"/>
  <c r="C53"/>
  <c r="C52"/>
  <c r="C51"/>
  <c r="C50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G63" i="2" l="1"/>
  <c r="G62"/>
  <c r="G61"/>
  <c r="E21" s="1"/>
  <c r="Z80" i="1"/>
  <c r="Z79"/>
  <c r="Z78"/>
  <c r="Z77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I43"/>
  <c r="L43"/>
  <c r="F43"/>
  <c r="G53" s="1"/>
  <c r="D43"/>
  <c r="B43"/>
  <c r="K44"/>
  <c r="G44"/>
  <c r="E44"/>
  <c r="C44"/>
  <c r="Z73" l="1"/>
  <c r="Z65"/>
  <c r="Z67"/>
  <c r="Z69"/>
  <c r="Z70"/>
  <c r="Z75"/>
  <c r="Z76"/>
  <c r="Z64"/>
  <c r="Z66"/>
  <c r="Z68"/>
  <c r="Z71"/>
  <c r="Z72"/>
  <c r="Z74"/>
  <c r="B42"/>
  <c r="D42"/>
  <c r="F42"/>
  <c r="G51" s="1"/>
  <c r="I42"/>
  <c r="L54" s="1"/>
  <c r="L42"/>
  <c r="C43"/>
  <c r="E43"/>
  <c r="G52" s="1"/>
  <c r="G43"/>
  <c r="K43"/>
  <c r="B44"/>
  <c r="D44"/>
  <c r="F44"/>
  <c r="I44"/>
  <c r="L44"/>
  <c r="C42"/>
  <c r="E42"/>
  <c r="G50" s="1"/>
  <c r="G42"/>
  <c r="K42"/>
  <c r="F18" i="2" l="1"/>
  <c r="L14" l="1"/>
  <c r="H15"/>
  <c r="D15"/>
  <c r="J23" l="1"/>
  <c r="K20"/>
  <c r="K18"/>
  <c r="L15"/>
  <c r="H14"/>
  <c r="D14"/>
  <c r="J25" l="1"/>
  <c r="J22"/>
  <c r="J24"/>
</calcChain>
</file>

<file path=xl/sharedStrings.xml><?xml version="1.0" encoding="utf-8"?>
<sst xmlns="http://schemas.openxmlformats.org/spreadsheetml/2006/main" count="1282" uniqueCount="165">
  <si>
    <t>S. M. T.</t>
  </si>
  <si>
    <t>Gestore: Augusto Brocca</t>
  </si>
  <si>
    <t>Stazione Meteo Tollegno</t>
  </si>
  <si>
    <t>Coordinate Geografiche: Altitudine: mt. 495 s.l.m.</t>
  </si>
  <si>
    <t>Via Serra, 2</t>
  </si>
  <si>
    <t>Latitudine Nord:</t>
  </si>
  <si>
    <t>45° 35' 30''</t>
  </si>
  <si>
    <t>13818  TOLLEGNO  (BI)</t>
  </si>
  <si>
    <t>Longitudine Est da Greenwich:</t>
  </si>
  <si>
    <t>8°  03' 00''</t>
  </si>
  <si>
    <t>Tel. 015-421390</t>
  </si>
  <si>
    <t>E-mail: broccaugusto@libero.it</t>
  </si>
  <si>
    <t>Riepilogo Dati Meteo relativi al mese di</t>
  </si>
  <si>
    <t>Gennaio</t>
  </si>
  <si>
    <t>Giorno</t>
  </si>
  <si>
    <t>Temp.Med.</t>
  </si>
  <si>
    <t>Temp.Max</t>
  </si>
  <si>
    <t>Temp.Min</t>
  </si>
  <si>
    <t>Pioggia Neve Fusa</t>
  </si>
  <si>
    <t>Neve</t>
  </si>
  <si>
    <t>Vento Raff.Max Km/h</t>
  </si>
  <si>
    <t>Direz. Raff.Max</t>
  </si>
  <si>
    <t>Vento Veloc.Media Km/h</t>
  </si>
  <si>
    <t>Vento Direz. Preval.</t>
  </si>
  <si>
    <r>
      <t>Rad.Solare Watt/m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 Media </t>
    </r>
  </si>
  <si>
    <r>
      <t>Rad.Solare Watt/m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 Massima</t>
    </r>
  </si>
  <si>
    <t>Medie</t>
  </si>
  <si>
    <t>Val.Max</t>
  </si>
  <si>
    <t>Val.Min</t>
  </si>
  <si>
    <t>Riepilogo</t>
  </si>
  <si>
    <t>Temperatura:</t>
  </si>
  <si>
    <t>Precipitazioni:</t>
  </si>
  <si>
    <t>Vento: Raffica massima:</t>
  </si>
  <si>
    <t>Km/h</t>
  </si>
  <si>
    <t>Media Mens</t>
  </si>
  <si>
    <t>Tot/piogg.</t>
  </si>
  <si>
    <t>Media Annua Progress</t>
  </si>
  <si>
    <t>Tot/neve</t>
  </si>
  <si>
    <t xml:space="preserve">Ora </t>
  </si>
  <si>
    <t>Media/max mens</t>
  </si>
  <si>
    <t>MaxPiogg-Neve fusa</t>
  </si>
  <si>
    <t>Direzione</t>
  </si>
  <si>
    <t>Media/min mens</t>
  </si>
  <si>
    <t>MaxNeve</t>
  </si>
  <si>
    <t>Media Gior più alta</t>
  </si>
  <si>
    <t>Gior/prec.</t>
  </si>
  <si>
    <t>Vel media:</t>
  </si>
  <si>
    <t>Media gior più bassa</t>
  </si>
  <si>
    <t>Gior/neve al suolo</t>
  </si>
  <si>
    <t>Massima Val. assoluto</t>
  </si>
  <si>
    <t>Direzione Prevalente:</t>
  </si>
  <si>
    <t>Minima Val. assoluto</t>
  </si>
  <si>
    <t>Gior/Gelo (Min.&lt; 0)</t>
  </si>
  <si>
    <t>Il Mese di:</t>
  </si>
  <si>
    <t>negli anni passati</t>
  </si>
  <si>
    <t xml:space="preserve"> Riepiloghi Mensili</t>
  </si>
  <si>
    <t>Media</t>
  </si>
  <si>
    <t>t.media</t>
  </si>
  <si>
    <t>t.media annua progressiva</t>
  </si>
  <si>
    <t>t.media max</t>
  </si>
  <si>
    <t>t.media min</t>
  </si>
  <si>
    <t>t.massima</t>
  </si>
  <si>
    <t>t.minima</t>
  </si>
  <si>
    <t>esc. Termica</t>
  </si>
  <si>
    <t>totale pioggia/neve fusa</t>
  </si>
  <si>
    <t>totale neve</t>
  </si>
  <si>
    <t>giorni con precipitaz.</t>
  </si>
  <si>
    <t>giorni gelo (min&lt;0)</t>
  </si>
  <si>
    <t>Pioggia: Progressivo anno:</t>
  </si>
  <si>
    <t>Neve: Progressivo anno:</t>
  </si>
  <si>
    <t>Vento: Raffica Massima (Km)</t>
  </si>
  <si>
    <t xml:space="preserve">Vento: Velocità Media (Km) </t>
  </si>
  <si>
    <r>
      <t>Rad.Solare (Watt/m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): Media </t>
    </r>
  </si>
  <si>
    <r>
      <t>Rad.Solare (Watt/m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): Massima</t>
    </r>
  </si>
  <si>
    <t>Riepilogo Rilevazioni Meteorologiche eseguite nell'anno:</t>
  </si>
  <si>
    <t>Riepilogo Annuale</t>
  </si>
  <si>
    <t>Medie Annue</t>
  </si>
  <si>
    <t>Valori Assoluti Annui: Massime</t>
  </si>
  <si>
    <t>Valori Assoluti Annui: Minime</t>
  </si>
  <si>
    <t>Media temp Max</t>
  </si>
  <si>
    <t>Media temp Min</t>
  </si>
  <si>
    <t>Val.Medio più Alto</t>
  </si>
  <si>
    <t>Val. Max più Alto</t>
  </si>
  <si>
    <t>Val. Min più Alto</t>
  </si>
  <si>
    <t>Val.Medio più Basso</t>
  </si>
  <si>
    <t>Val. Max più Basso</t>
  </si>
  <si>
    <t>Val. Min più Basso</t>
  </si>
  <si>
    <t>Precipitazioni</t>
  </si>
  <si>
    <t>Pioggia-Neve Fusa Tot.mm</t>
  </si>
  <si>
    <t>Pioggia-Neve Fusa Max.mm mese</t>
  </si>
  <si>
    <t>Pioggia-Neve Fusa Max.mm giorno</t>
  </si>
  <si>
    <t>Neve Tot.cm</t>
  </si>
  <si>
    <t>Neve Max.cm mese</t>
  </si>
  <si>
    <t>Neve Max.cm giorno</t>
  </si>
  <si>
    <t>N°giorni/precip.</t>
  </si>
  <si>
    <t>N°giorni/prec.&lt;1,5mm</t>
  </si>
  <si>
    <t>Direzione Prevalente</t>
  </si>
  <si>
    <t>N°giorni gelo</t>
  </si>
  <si>
    <t>N°giorni neve al suolo</t>
  </si>
  <si>
    <t>Vento:vel media Km/h:</t>
  </si>
  <si>
    <t>Riepiloghi Mensili</t>
  </si>
  <si>
    <t xml:space="preserve">T E M P E R A T U R A </t>
  </si>
  <si>
    <r>
      <t>Radiazione Solare (Watt/m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</si>
  <si>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Valori Medi</t>
  </si>
  <si>
    <t>Minima</t>
  </si>
  <si>
    <t>Massima</t>
  </si>
  <si>
    <t>più bassa</t>
  </si>
  <si>
    <t>più alta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</si>
  <si>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</si>
  <si>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</si>
  <si>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</si>
  <si>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</si>
  <si>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</si>
  <si>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</si>
  <si>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</si>
  <si>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</si>
  <si>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</si>
  <si>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</si>
  <si>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</si>
  <si>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</si>
  <si>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Vento</t>
  </si>
  <si>
    <t>Pioggia-Neve Fusa</t>
  </si>
  <si>
    <t>MaxPrecip</t>
  </si>
  <si>
    <t>Gior/prec</t>
  </si>
  <si>
    <t>Prec&lt;1,5</t>
  </si>
  <si>
    <t>Max-Raff</t>
  </si>
  <si>
    <t>Dir</t>
  </si>
  <si>
    <t>Vel.Media</t>
  </si>
  <si>
    <t>Dir.Prev.</t>
  </si>
  <si>
    <t>Totali</t>
  </si>
  <si>
    <t>Riepilogo Statistico Dati Meteorologici per anno</t>
  </si>
  <si>
    <t>Temperatura: Media Mensile</t>
  </si>
  <si>
    <t>Anno</t>
  </si>
  <si>
    <t>Febbraio</t>
  </si>
  <si>
    <t>Marzo</t>
  </si>
  <si>
    <t>Aprile</t>
  </si>
  <si>
    <t xml:space="preserve">Maggio </t>
  </si>
  <si>
    <t>Giugno</t>
  </si>
  <si>
    <t>Luglio</t>
  </si>
  <si>
    <t>Agosto</t>
  </si>
  <si>
    <t>Settembre</t>
  </si>
  <si>
    <t>Ottobre</t>
  </si>
  <si>
    <t>Novembre</t>
  </si>
  <si>
    <t>Dicembre</t>
  </si>
  <si>
    <t>Valori Estremi:</t>
  </si>
  <si>
    <t>Media Mensile:</t>
  </si>
  <si>
    <t>Temperatura: Valore Massimo</t>
  </si>
  <si>
    <t>T.Max Assoluta:</t>
  </si>
  <si>
    <t>Temperatura: Valore Minimo</t>
  </si>
  <si>
    <t>T.Min.Assoluta:</t>
  </si>
  <si>
    <t>Dicembre/96 e Febbraio/91</t>
  </si>
  <si>
    <t>Precipitazioni: Pioggia-Neve Fusa mm Totali Mensili</t>
  </si>
  <si>
    <t>Tot.Anno</t>
  </si>
  <si>
    <t>Totale</t>
  </si>
  <si>
    <t>Pioggia Totale Men:</t>
  </si>
  <si>
    <t>Precipitazioni: Neve cm Totali Mensili</t>
  </si>
  <si>
    <t xml:space="preserve"> </t>
  </si>
  <si>
    <t>Neve Tot. Mensile:</t>
  </si>
  <si>
    <t>Raffica Massima</t>
  </si>
  <si>
    <t>Vento: Velocità Media (Km)</t>
  </si>
  <si>
    <t>Velocità Media</t>
  </si>
  <si>
    <r>
      <t>Rad.Solare Watt/m</t>
    </r>
    <r>
      <rPr>
        <b/>
        <vertAlign val="superscript"/>
        <sz val="10"/>
        <rFont val="Arial"/>
        <family val="2"/>
      </rPr>
      <t xml:space="preserve">2: </t>
    </r>
  </si>
  <si>
    <t>Media Mensile</t>
  </si>
  <si>
    <t>Massima Mensile</t>
  </si>
  <si>
    <t>Maggio</t>
  </si>
</sst>
</file>

<file path=xl/styles.xml><?xml version="1.0" encoding="utf-8"?>
<styleSheet xmlns="http://schemas.openxmlformats.org/spreadsheetml/2006/main">
  <numFmts count="5">
    <numFmt numFmtId="164" formatCode="0.0_ ;[Red]\-0.0\ "/>
    <numFmt numFmtId="165" formatCode="0_ ;[Red]\-0\ "/>
    <numFmt numFmtId="166" formatCode="0.0"/>
    <numFmt numFmtId="167" formatCode="d\-mmm"/>
    <numFmt numFmtId="168" formatCode="0.00_ ;[Red]\-0.00\ "/>
  </numFmts>
  <fonts count="15">
    <font>
      <sz val="11"/>
      <color theme="1"/>
      <name val="Calibri"/>
      <family val="2"/>
      <scheme val="minor"/>
    </font>
    <font>
      <b/>
      <sz val="22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b/>
      <i/>
      <sz val="10"/>
      <name val="Arial"/>
      <family val="2"/>
    </font>
    <font>
      <b/>
      <vertAlign val="superscript"/>
      <sz val="10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9" fillId="0" borderId="0" xfId="0" applyFont="1"/>
    <xf numFmtId="0" fontId="10" fillId="0" borderId="0" xfId="0" applyFont="1"/>
    <xf numFmtId="164" fontId="10" fillId="0" borderId="0" xfId="0" applyNumberFormat="1" applyFont="1" applyAlignment="1">
      <alignment horizontal="center"/>
    </xf>
    <xf numFmtId="165" fontId="10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10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167" fontId="10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/>
    <xf numFmtId="0" fontId="5" fillId="0" borderId="0" xfId="0" applyFont="1"/>
    <xf numFmtId="167" fontId="14" fillId="0" borderId="0" xfId="0" applyNumberFormat="1" applyFont="1" applyAlignment="1">
      <alignment horizontal="center"/>
    </xf>
    <xf numFmtId="16" fontId="1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1" xfId="0" applyBorder="1"/>
    <xf numFmtId="0" fontId="0" fillId="0" borderId="9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4" fillId="0" borderId="16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/>
    <xf numFmtId="0" fontId="4" fillId="0" borderId="31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164" fontId="10" fillId="0" borderId="6" xfId="0" applyNumberFormat="1" applyFont="1" applyBorder="1" applyAlignment="1">
      <alignment horizontal="center"/>
    </xf>
    <xf numFmtId="164" fontId="10" fillId="0" borderId="14" xfId="0" applyNumberFormat="1" applyFont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4" fontId="10" fillId="0" borderId="15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3" fontId="10" fillId="0" borderId="6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1" fontId="10" fillId="0" borderId="19" xfId="0" applyNumberFormat="1" applyFont="1" applyBorder="1" applyAlignment="1">
      <alignment horizontal="center"/>
    </xf>
    <xf numFmtId="1" fontId="10" fillId="0" borderId="20" xfId="0" applyNumberFormat="1" applyFont="1" applyBorder="1" applyAlignment="1">
      <alignment horizontal="center"/>
    </xf>
    <xf numFmtId="1" fontId="10" fillId="0" borderId="21" xfId="0" applyNumberFormat="1" applyFont="1" applyBorder="1" applyAlignment="1">
      <alignment horizontal="center"/>
    </xf>
    <xf numFmtId="164" fontId="10" fillId="0" borderId="22" xfId="0" applyNumberFormat="1" applyFont="1" applyBorder="1" applyAlignment="1">
      <alignment horizontal="center"/>
    </xf>
    <xf numFmtId="164" fontId="10" fillId="0" borderId="23" xfId="0" applyNumberFormat="1" applyFont="1" applyBorder="1" applyAlignment="1">
      <alignment horizontal="center"/>
    </xf>
    <xf numFmtId="164" fontId="10" fillId="0" borderId="24" xfId="0" applyNumberFormat="1" applyFont="1" applyBorder="1" applyAlignment="1">
      <alignment horizontal="center"/>
    </xf>
    <xf numFmtId="164" fontId="10" fillId="0" borderId="25" xfId="0" applyNumberFormat="1" applyFont="1" applyBorder="1" applyAlignment="1">
      <alignment horizontal="center"/>
    </xf>
    <xf numFmtId="164" fontId="10" fillId="0" borderId="26" xfId="0" applyNumberFormat="1" applyFont="1" applyBorder="1" applyAlignment="1">
      <alignment horizontal="center"/>
    </xf>
    <xf numFmtId="1" fontId="10" fillId="0" borderId="27" xfId="0" applyNumberFormat="1" applyFont="1" applyBorder="1" applyAlignment="1">
      <alignment horizontal="center"/>
    </xf>
    <xf numFmtId="1" fontId="10" fillId="0" borderId="26" xfId="0" applyNumberFormat="1" applyFont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1" fontId="10" fillId="0" borderId="33" xfId="0" applyNumberFormat="1" applyFont="1" applyBorder="1" applyAlignment="1">
      <alignment horizontal="center"/>
    </xf>
    <xf numFmtId="1" fontId="10" fillId="0" borderId="34" xfId="0" applyNumberFormat="1" applyFont="1" applyBorder="1" applyAlignment="1">
      <alignment horizontal="center"/>
    </xf>
    <xf numFmtId="1" fontId="10" fillId="0" borderId="31" xfId="0" applyNumberFormat="1" applyFont="1" applyBorder="1" applyAlignment="1">
      <alignment horizontal="center"/>
    </xf>
    <xf numFmtId="2" fontId="10" fillId="0" borderId="6" xfId="0" applyNumberFormat="1" applyFont="1" applyBorder="1" applyAlignment="1">
      <alignment horizontal="center"/>
    </xf>
    <xf numFmtId="2" fontId="10" fillId="0" borderId="35" xfId="0" applyNumberFormat="1" applyFont="1" applyBorder="1" applyAlignment="1">
      <alignment horizontal="center"/>
    </xf>
    <xf numFmtId="2" fontId="10" fillId="0" borderId="34" xfId="0" applyNumberFormat="1" applyFont="1" applyBorder="1" applyAlignment="1">
      <alignment horizontal="center"/>
    </xf>
    <xf numFmtId="2" fontId="10" fillId="0" borderId="7" xfId="0" applyNumberFormat="1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36" xfId="0" applyFont="1" applyBorder="1"/>
    <xf numFmtId="0" fontId="10" fillId="0" borderId="31" xfId="0" applyFont="1" applyBorder="1"/>
    <xf numFmtId="0" fontId="10" fillId="0" borderId="5" xfId="0" applyFont="1" applyBorder="1"/>
    <xf numFmtId="0" fontId="10" fillId="0" borderId="37" xfId="0" applyFont="1" applyBorder="1"/>
    <xf numFmtId="0" fontId="10" fillId="0" borderId="38" xfId="0" applyFont="1" applyBorder="1"/>
    <xf numFmtId="0" fontId="10" fillId="0" borderId="4" xfId="0" applyFont="1" applyBorder="1"/>
    <xf numFmtId="1" fontId="10" fillId="0" borderId="15" xfId="0" applyNumberFormat="1" applyFont="1" applyBorder="1" applyAlignment="1">
      <alignment horizontal="center"/>
    </xf>
    <xf numFmtId="0" fontId="10" fillId="0" borderId="35" xfId="0" applyFont="1" applyBorder="1"/>
    <xf numFmtId="0" fontId="10" fillId="0" borderId="7" xfId="0" applyFont="1" applyBorder="1"/>
    <xf numFmtId="1" fontId="10" fillId="0" borderId="25" xfId="0" applyNumberFormat="1" applyFont="1" applyBorder="1" applyAlignment="1">
      <alignment horizontal="center"/>
    </xf>
    <xf numFmtId="0" fontId="10" fillId="0" borderId="39" xfId="0" applyFont="1" applyBorder="1"/>
    <xf numFmtId="0" fontId="10" fillId="0" borderId="26" xfId="0" applyFont="1" applyBorder="1"/>
    <xf numFmtId="164" fontId="10" fillId="0" borderId="0" xfId="0" applyNumberFormat="1" applyFont="1"/>
    <xf numFmtId="0" fontId="4" fillId="0" borderId="0" xfId="0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6" fontId="11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168" fontId="11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right"/>
    </xf>
    <xf numFmtId="1" fontId="10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left"/>
    </xf>
    <xf numFmtId="164" fontId="10" fillId="0" borderId="0" xfId="0" applyNumberFormat="1" applyFont="1" applyAlignment="1">
      <alignment horizontal="left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36.xml"/><Relationship Id="rId55" Type="http://schemas.openxmlformats.org/officeDocument/2006/relationships/externalLink" Target="externalLinks/externalLink4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27.xml"/><Relationship Id="rId54" Type="http://schemas.openxmlformats.org/officeDocument/2006/relationships/externalLink" Target="externalLinks/externalLink40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39.xml"/><Relationship Id="rId58" Type="http://schemas.openxmlformats.org/officeDocument/2006/relationships/externalLink" Target="externalLinks/externalLink4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43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38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42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5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Gennaio: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gennaio2011!$A$64:$B$64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gennaio2011!$C$64:$Y$64</c:f>
              <c:numCache>
                <c:formatCode>0.0_ ;[Red]\-0.0\ </c:formatCode>
                <c:ptCount val="23"/>
                <c:pt idx="0">
                  <c:v>1.7127016129032262</c:v>
                </c:pt>
                <c:pt idx="1">
                  <c:v>-0.13635752688172054</c:v>
                </c:pt>
                <c:pt idx="2">
                  <c:v>1.017741935483871</c:v>
                </c:pt>
                <c:pt idx="3">
                  <c:v>3.5693548387096774</c:v>
                </c:pt>
                <c:pt idx="4">
                  <c:v>4.9266129032258057</c:v>
                </c:pt>
                <c:pt idx="5">
                  <c:v>0.27258064516129032</c:v>
                </c:pt>
                <c:pt idx="6">
                  <c:v>1.7137096774193548</c:v>
                </c:pt>
                <c:pt idx="7">
                  <c:v>1.7717741935483871</c:v>
                </c:pt>
                <c:pt idx="8">
                  <c:v>1.9798387096774197</c:v>
                </c:pt>
                <c:pt idx="9">
                  <c:v>0.95000000000000007</c:v>
                </c:pt>
                <c:pt idx="10">
                  <c:v>1.639516129032258</c:v>
                </c:pt>
                <c:pt idx="11">
                  <c:v>1.2225806451612902</c:v>
                </c:pt>
                <c:pt idx="12">
                  <c:v>3.2137096774193554</c:v>
                </c:pt>
                <c:pt idx="13">
                  <c:v>1.2258064516129032</c:v>
                </c:pt>
                <c:pt idx="14">
                  <c:v>2.1129032258064515</c:v>
                </c:pt>
                <c:pt idx="15">
                  <c:v>1.8548387096774193</c:v>
                </c:pt>
                <c:pt idx="16">
                  <c:v>0.64516129032258063</c:v>
                </c:pt>
                <c:pt idx="17">
                  <c:v>2.4193548387096775</c:v>
                </c:pt>
                <c:pt idx="18">
                  <c:v>2.0483870967741935</c:v>
                </c:pt>
                <c:pt idx="19">
                  <c:v>0.75</c:v>
                </c:pt>
                <c:pt idx="20">
                  <c:v>1.3790322580645162</c:v>
                </c:pt>
                <c:pt idx="21">
                  <c:v>3.532258064516129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gennaio2011!$C$68:$Y$68</c:f>
              <c:numCache>
                <c:formatCode>0.0_ ;[Red]\-0.0\ </c:formatCode>
                <c:ptCount val="23"/>
                <c:pt idx="0">
                  <c:v>15.6</c:v>
                </c:pt>
                <c:pt idx="1">
                  <c:v>8.6</c:v>
                </c:pt>
                <c:pt idx="2">
                  <c:v>12.7</c:v>
                </c:pt>
                <c:pt idx="3">
                  <c:v>22.5</c:v>
                </c:pt>
                <c:pt idx="4">
                  <c:v>20.2</c:v>
                </c:pt>
                <c:pt idx="5">
                  <c:v>13.7</c:v>
                </c:pt>
                <c:pt idx="6">
                  <c:v>18.7</c:v>
                </c:pt>
                <c:pt idx="7">
                  <c:v>15.6</c:v>
                </c:pt>
                <c:pt idx="8">
                  <c:v>20.5</c:v>
                </c:pt>
                <c:pt idx="9">
                  <c:v>14.1</c:v>
                </c:pt>
                <c:pt idx="10">
                  <c:v>12.2</c:v>
                </c:pt>
                <c:pt idx="11">
                  <c:v>20.7</c:v>
                </c:pt>
                <c:pt idx="12">
                  <c:v>15.8</c:v>
                </c:pt>
                <c:pt idx="13">
                  <c:v>16</c:v>
                </c:pt>
                <c:pt idx="14">
                  <c:v>16</c:v>
                </c:pt>
                <c:pt idx="15">
                  <c:v>14</c:v>
                </c:pt>
                <c:pt idx="16">
                  <c:v>17</c:v>
                </c:pt>
                <c:pt idx="17">
                  <c:v>16</c:v>
                </c:pt>
                <c:pt idx="18">
                  <c:v>19</c:v>
                </c:pt>
                <c:pt idx="19">
                  <c:v>15</c:v>
                </c:pt>
                <c:pt idx="20">
                  <c:v>10</c:v>
                </c:pt>
                <c:pt idx="21">
                  <c:v>10</c:v>
                </c:pt>
              </c:numCache>
            </c:numRef>
          </c:val>
        </c:ser>
        <c:ser>
          <c:idx val="2"/>
          <c:order val="2"/>
          <c:tx>
            <c:strRef>
              <c:f>gennaio2011!$A$69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gennaio2011!$C$69:$Y$69</c:f>
              <c:numCache>
                <c:formatCode>0.0_ ;[Red]\-0.0\ </c:formatCode>
                <c:ptCount val="23"/>
                <c:pt idx="0">
                  <c:v>-5.9</c:v>
                </c:pt>
                <c:pt idx="1">
                  <c:v>-6.7</c:v>
                </c:pt>
                <c:pt idx="2">
                  <c:v>-7</c:v>
                </c:pt>
                <c:pt idx="3">
                  <c:v>-3.7</c:v>
                </c:pt>
                <c:pt idx="4">
                  <c:v>-5</c:v>
                </c:pt>
                <c:pt idx="5">
                  <c:v>-8</c:v>
                </c:pt>
                <c:pt idx="6">
                  <c:v>-9.3000000000000007</c:v>
                </c:pt>
                <c:pt idx="7">
                  <c:v>-6.6</c:v>
                </c:pt>
                <c:pt idx="8">
                  <c:v>-8</c:v>
                </c:pt>
                <c:pt idx="9">
                  <c:v>-8.1</c:v>
                </c:pt>
                <c:pt idx="10">
                  <c:v>-6.5</c:v>
                </c:pt>
                <c:pt idx="11">
                  <c:v>-9</c:v>
                </c:pt>
                <c:pt idx="12">
                  <c:v>-7.6</c:v>
                </c:pt>
                <c:pt idx="13">
                  <c:v>-8</c:v>
                </c:pt>
                <c:pt idx="14">
                  <c:v>-7</c:v>
                </c:pt>
                <c:pt idx="15">
                  <c:v>-5</c:v>
                </c:pt>
                <c:pt idx="16">
                  <c:v>-10</c:v>
                </c:pt>
                <c:pt idx="17">
                  <c:v>-5</c:v>
                </c:pt>
                <c:pt idx="18">
                  <c:v>-10</c:v>
                </c:pt>
                <c:pt idx="19">
                  <c:v>-8</c:v>
                </c:pt>
                <c:pt idx="20">
                  <c:v>-6</c:v>
                </c:pt>
                <c:pt idx="21">
                  <c:v>-4</c:v>
                </c:pt>
              </c:numCache>
            </c:numRef>
          </c:val>
        </c:ser>
        <c:axId val="305895296"/>
        <c:axId val="305896832"/>
      </c:barChart>
      <c:catAx>
        <c:axId val="305895296"/>
        <c:scaling>
          <c:orientation val="minMax"/>
        </c:scaling>
        <c:axPos val="b"/>
        <c:numFmt formatCode="General" sourceLinked="1"/>
        <c:majorTickMark val="none"/>
        <c:tickLblPos val="nextTo"/>
        <c:crossAx val="305896832"/>
        <c:crosses val="autoZero"/>
        <c:auto val="1"/>
        <c:lblAlgn val="ctr"/>
        <c:lblOffset val="100"/>
      </c:catAx>
      <c:valAx>
        <c:axId val="305896832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305895296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766" r="0.75000000000000766" t="1" header="0.5" footer="0.5"/>
    <c:pageSetup paperSize="9" orientation="landscape" horizontalDpi="0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Febbraio: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febbraio2011!$A$79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febbraio2011!$C$79:$Y$79</c:f>
              <c:numCache>
                <c:formatCode>#,##0</c:formatCode>
                <c:ptCount val="23"/>
                <c:pt idx="0">
                  <c:v>196.32142857142858</c:v>
                </c:pt>
                <c:pt idx="1">
                  <c:v>180.46428571428572</c:v>
                </c:pt>
              </c:numCache>
            </c:numRef>
          </c:val>
        </c:ser>
        <c:ser>
          <c:idx val="1"/>
          <c:order val="1"/>
          <c:tx>
            <c:strRef>
              <c:f>febbraio2011!$A$80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febbraio2011!$C$80:$Y$80</c:f>
              <c:numCache>
                <c:formatCode>#,##0</c:formatCode>
                <c:ptCount val="23"/>
                <c:pt idx="0">
                  <c:v>675</c:v>
                </c:pt>
                <c:pt idx="1">
                  <c:v>786</c:v>
                </c:pt>
              </c:numCache>
            </c:numRef>
          </c:val>
        </c:ser>
        <c:axId val="215090688"/>
        <c:axId val="215092224"/>
      </c:barChart>
      <c:catAx>
        <c:axId val="215090688"/>
        <c:scaling>
          <c:orientation val="minMax"/>
        </c:scaling>
        <c:axPos val="b"/>
        <c:numFmt formatCode="General" sourceLinked="1"/>
        <c:majorTickMark val="none"/>
        <c:tickLblPos val="nextTo"/>
        <c:crossAx val="215092224"/>
        <c:crosses val="autoZero"/>
        <c:auto val="1"/>
        <c:lblAlgn val="ctr"/>
        <c:lblOffset val="100"/>
      </c:catAx>
      <c:valAx>
        <c:axId val="215092224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1509068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77" l="0.70000000000000062" r="0.70000000000000062" t="0.75000000000000677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Marzo: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marzo2011!$A$64:$B$64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marzo2011!$C$64:$Y$64</c:f>
              <c:numCache>
                <c:formatCode>0.0_ ;[Red]\-0.0\ </c:formatCode>
                <c:ptCount val="23"/>
                <c:pt idx="0">
                  <c:v>6.9757392473118287</c:v>
                </c:pt>
                <c:pt idx="1">
                  <c:v>5.8616497194950901</c:v>
                </c:pt>
                <c:pt idx="2">
                  <c:v>7.6231387330528273</c:v>
                </c:pt>
                <c:pt idx="3">
                  <c:v>7.731451612903224</c:v>
                </c:pt>
                <c:pt idx="4">
                  <c:v>8.502419354838711</c:v>
                </c:pt>
                <c:pt idx="5">
                  <c:v>5.7967741935483881</c:v>
                </c:pt>
                <c:pt idx="6">
                  <c:v>6.8161290322580639</c:v>
                </c:pt>
                <c:pt idx="7">
                  <c:v>6.6137096774193544</c:v>
                </c:pt>
                <c:pt idx="8">
                  <c:v>7.8596774193548367</c:v>
                </c:pt>
                <c:pt idx="9">
                  <c:v>8.9911290322580655</c:v>
                </c:pt>
                <c:pt idx="10">
                  <c:v>8.0846774193548381</c:v>
                </c:pt>
                <c:pt idx="11">
                  <c:v>7.879032258064516</c:v>
                </c:pt>
                <c:pt idx="12">
                  <c:v>7.3096774193548386</c:v>
                </c:pt>
                <c:pt idx="13">
                  <c:v>6.362903225806452</c:v>
                </c:pt>
                <c:pt idx="14">
                  <c:v>9.129032258064516</c:v>
                </c:pt>
                <c:pt idx="15">
                  <c:v>4.07258064516129</c:v>
                </c:pt>
                <c:pt idx="16">
                  <c:v>4.887096774193548</c:v>
                </c:pt>
                <c:pt idx="17">
                  <c:v>9.508064516129032</c:v>
                </c:pt>
                <c:pt idx="18">
                  <c:v>5.814516129032258</c:v>
                </c:pt>
                <c:pt idx="19">
                  <c:v>6.354838709677419</c:v>
                </c:pt>
                <c:pt idx="20">
                  <c:v>8.370967741935484</c:v>
                </c:pt>
                <c:pt idx="21">
                  <c:v>10.241935483870968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marzo2011!$C$68:$Y$68</c:f>
              <c:numCache>
                <c:formatCode>0.0_ ;[Red]\-0.0\ </c:formatCode>
                <c:ptCount val="23"/>
                <c:pt idx="0">
                  <c:v>18.600000000000001</c:v>
                </c:pt>
                <c:pt idx="1">
                  <c:v>16.600000000000001</c:v>
                </c:pt>
                <c:pt idx="2">
                  <c:v>19.899999999999999</c:v>
                </c:pt>
                <c:pt idx="3">
                  <c:v>22.2</c:v>
                </c:pt>
                <c:pt idx="4">
                  <c:v>20.399999999999999</c:v>
                </c:pt>
                <c:pt idx="5">
                  <c:v>19.5</c:v>
                </c:pt>
                <c:pt idx="6">
                  <c:v>26</c:v>
                </c:pt>
                <c:pt idx="7">
                  <c:v>21.5</c:v>
                </c:pt>
                <c:pt idx="8">
                  <c:v>21.4</c:v>
                </c:pt>
                <c:pt idx="9">
                  <c:v>25.8</c:v>
                </c:pt>
                <c:pt idx="10">
                  <c:v>20.6</c:v>
                </c:pt>
                <c:pt idx="11">
                  <c:v>23.4</c:v>
                </c:pt>
                <c:pt idx="12">
                  <c:v>20</c:v>
                </c:pt>
                <c:pt idx="13">
                  <c:v>21</c:v>
                </c:pt>
                <c:pt idx="14">
                  <c:v>25</c:v>
                </c:pt>
                <c:pt idx="15">
                  <c:v>17</c:v>
                </c:pt>
                <c:pt idx="16">
                  <c:v>20</c:v>
                </c:pt>
                <c:pt idx="17">
                  <c:v>23</c:v>
                </c:pt>
                <c:pt idx="18">
                  <c:v>24</c:v>
                </c:pt>
                <c:pt idx="19">
                  <c:v>23</c:v>
                </c:pt>
                <c:pt idx="20">
                  <c:v>21</c:v>
                </c:pt>
                <c:pt idx="21">
                  <c:v>21</c:v>
                </c:pt>
              </c:numCache>
            </c:numRef>
          </c:val>
        </c:ser>
        <c:ser>
          <c:idx val="2"/>
          <c:order val="2"/>
          <c:tx>
            <c:strRef>
              <c:f>marzo2011!$A$69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marzo2011!$C$69:$Y$69</c:f>
              <c:numCache>
                <c:formatCode>0.0_ ;[Red]\-0.0\ </c:formatCode>
                <c:ptCount val="23"/>
                <c:pt idx="0">
                  <c:v>-3.1</c:v>
                </c:pt>
                <c:pt idx="1">
                  <c:v>-4.9000000000000004</c:v>
                </c:pt>
                <c:pt idx="2">
                  <c:v>-2.2999999999999998</c:v>
                </c:pt>
                <c:pt idx="3">
                  <c:v>-4.2</c:v>
                </c:pt>
                <c:pt idx="4">
                  <c:v>-2.5</c:v>
                </c:pt>
                <c:pt idx="5">
                  <c:v>-6.2</c:v>
                </c:pt>
                <c:pt idx="6">
                  <c:v>-11.7</c:v>
                </c:pt>
                <c:pt idx="7">
                  <c:v>-5.8</c:v>
                </c:pt>
                <c:pt idx="8">
                  <c:v>-2.1</c:v>
                </c:pt>
                <c:pt idx="9">
                  <c:v>-1.7</c:v>
                </c:pt>
                <c:pt idx="10">
                  <c:v>-6.5</c:v>
                </c:pt>
                <c:pt idx="11">
                  <c:v>-2.1</c:v>
                </c:pt>
                <c:pt idx="12">
                  <c:v>-2.2999999999999998</c:v>
                </c:pt>
                <c:pt idx="13">
                  <c:v>-5</c:v>
                </c:pt>
                <c:pt idx="14">
                  <c:v>-2</c:v>
                </c:pt>
                <c:pt idx="15">
                  <c:v>-6</c:v>
                </c:pt>
                <c:pt idx="16">
                  <c:v>-5</c:v>
                </c:pt>
                <c:pt idx="17">
                  <c:v>-1</c:v>
                </c:pt>
                <c:pt idx="18">
                  <c:v>-6</c:v>
                </c:pt>
                <c:pt idx="19">
                  <c:v>-3</c:v>
                </c:pt>
                <c:pt idx="20">
                  <c:v>-1</c:v>
                </c:pt>
                <c:pt idx="21">
                  <c:v>0</c:v>
                </c:pt>
              </c:numCache>
            </c:numRef>
          </c:val>
        </c:ser>
        <c:axId val="215377024"/>
        <c:axId val="215378560"/>
      </c:barChart>
      <c:catAx>
        <c:axId val="215377024"/>
        <c:scaling>
          <c:orientation val="minMax"/>
        </c:scaling>
        <c:axPos val="b"/>
        <c:numFmt formatCode="General" sourceLinked="1"/>
        <c:majorTickMark val="none"/>
        <c:tickLblPos val="low"/>
        <c:crossAx val="215378560"/>
        <c:crosses val="autoZero"/>
        <c:auto val="1"/>
        <c:lblAlgn val="ctr"/>
        <c:lblOffset val="100"/>
      </c:catAx>
      <c:valAx>
        <c:axId val="215378560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15377024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81" r="0.7500000000000081" t="1" header="0.5" footer="0.5"/>
    <c:pageSetup paperSize="9" orientation="landscape" horizontalDpi="0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Marzo: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marzo2011!$A$71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marzo2011!$C$71:$Y$71</c:f>
              <c:numCache>
                <c:formatCode>0.0</c:formatCode>
                <c:ptCount val="23"/>
                <c:pt idx="0">
                  <c:v>259.8</c:v>
                </c:pt>
                <c:pt idx="1">
                  <c:v>138.60000000000002</c:v>
                </c:pt>
                <c:pt idx="2">
                  <c:v>154.79999999999998</c:v>
                </c:pt>
                <c:pt idx="3" formatCode="0">
                  <c:v>30</c:v>
                </c:pt>
                <c:pt idx="4" formatCode="0">
                  <c:v>64</c:v>
                </c:pt>
                <c:pt idx="5" formatCode="0">
                  <c:v>40</c:v>
                </c:pt>
                <c:pt idx="6" formatCode="0">
                  <c:v>82</c:v>
                </c:pt>
                <c:pt idx="7" formatCode="0">
                  <c:v>32</c:v>
                </c:pt>
                <c:pt idx="8" formatCode="0">
                  <c:v>0</c:v>
                </c:pt>
                <c:pt idx="9" formatCode="0">
                  <c:v>69</c:v>
                </c:pt>
                <c:pt idx="10" formatCode="0">
                  <c:v>137</c:v>
                </c:pt>
                <c:pt idx="11" formatCode="0">
                  <c:v>100</c:v>
                </c:pt>
                <c:pt idx="12" formatCode="0">
                  <c:v>183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49</c:v>
                </c:pt>
                <c:pt idx="16" formatCode="0_ ;[Red]\-0\ ">
                  <c:v>2</c:v>
                </c:pt>
                <c:pt idx="17" formatCode="0_ ;[Red]\-0\ ">
                  <c:v>34</c:v>
                </c:pt>
                <c:pt idx="18" formatCode="0_ ;[Red]\-0\ ">
                  <c:v>115</c:v>
                </c:pt>
                <c:pt idx="19" formatCode="0_ ;[Red]\-0\ ">
                  <c:v>142</c:v>
                </c:pt>
                <c:pt idx="20" formatCode="0_ ;[Red]\-0\ ">
                  <c:v>438</c:v>
                </c:pt>
              </c:numCache>
            </c:numRef>
          </c:val>
        </c:ser>
        <c:ser>
          <c:idx val="1"/>
          <c:order val="1"/>
          <c:tx>
            <c:strRef>
              <c:f>marzo2011!$A$72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marzo2011!$C$72:$Y$72</c:f>
              <c:numCache>
                <c:formatCode>0</c:formatCode>
                <c:ptCount val="23"/>
                <c:pt idx="0">
                  <c:v>5</c:v>
                </c:pt>
                <c:pt idx="1">
                  <c:v>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7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5</c:v>
                </c:pt>
                <c:pt idx="11">
                  <c:v>0</c:v>
                </c:pt>
                <c:pt idx="12">
                  <c:v>0</c:v>
                </c:pt>
                <c:pt idx="13" formatCode="0_ ;[Red]\-0\ ">
                  <c:v>10</c:v>
                </c:pt>
                <c:pt idx="14" formatCode="0_ ;[Red]\-0\ ">
                  <c:v>0</c:v>
                </c:pt>
                <c:pt idx="15" formatCode="0_ ;[Red]\-0\ ">
                  <c:v>6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215407616"/>
        <c:axId val="215753472"/>
      </c:barChart>
      <c:catAx>
        <c:axId val="215407616"/>
        <c:scaling>
          <c:orientation val="minMax"/>
        </c:scaling>
        <c:axPos val="b"/>
        <c:numFmt formatCode="General" sourceLinked="1"/>
        <c:majorTickMark val="none"/>
        <c:tickLblPos val="nextTo"/>
        <c:crossAx val="215753472"/>
        <c:crosses val="autoZero"/>
        <c:auto val="1"/>
        <c:lblAlgn val="ctr"/>
        <c:lblOffset val="100"/>
      </c:catAx>
      <c:valAx>
        <c:axId val="215753472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1540761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11" l="0.70000000000000062" r="0.70000000000000062" t="0.7500000000000071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Marzo: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marzo2011!$A$73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marzo2011!$C$73:$Y$73</c:f>
              <c:numCache>
                <c:formatCode>0</c:formatCode>
                <c:ptCount val="23"/>
                <c:pt idx="0">
                  <c:v>19</c:v>
                </c:pt>
                <c:pt idx="1">
                  <c:v>12</c:v>
                </c:pt>
                <c:pt idx="2">
                  <c:v>11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0</c:v>
                </c:pt>
                <c:pt idx="9">
                  <c:v>4</c:v>
                </c:pt>
                <c:pt idx="10">
                  <c:v>12</c:v>
                </c:pt>
                <c:pt idx="11">
                  <c:v>4</c:v>
                </c:pt>
                <c:pt idx="12">
                  <c:v>8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6</c:v>
                </c:pt>
                <c:pt idx="16" formatCode="0_ ;[Red]\-0\ ">
                  <c:v>1</c:v>
                </c:pt>
                <c:pt idx="17" formatCode="0_ ;[Red]\-0\ ">
                  <c:v>2</c:v>
                </c:pt>
                <c:pt idx="18" formatCode="0_ ;[Red]\-0\ ">
                  <c:v>4</c:v>
                </c:pt>
                <c:pt idx="19" formatCode="0_ ;[Red]\-0\ ">
                  <c:v>5</c:v>
                </c:pt>
                <c:pt idx="20" formatCode="0_ ;[Red]\-0\ ">
                  <c:v>13</c:v>
                </c:pt>
              </c:numCache>
            </c:numRef>
          </c:val>
        </c:ser>
        <c:ser>
          <c:idx val="1"/>
          <c:order val="1"/>
          <c:tx>
            <c:strRef>
              <c:f>marzo2011!$A$74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marzo2011!$C$74:$Y$74</c:f>
              <c:numCache>
                <c:formatCode>0</c:formatCode>
                <c:ptCount val="23"/>
                <c:pt idx="0">
                  <c:v>5</c:v>
                </c:pt>
                <c:pt idx="1">
                  <c:v>12</c:v>
                </c:pt>
                <c:pt idx="2">
                  <c:v>5</c:v>
                </c:pt>
                <c:pt idx="3">
                  <c:v>5</c:v>
                </c:pt>
                <c:pt idx="4">
                  <c:v>2</c:v>
                </c:pt>
                <c:pt idx="5">
                  <c:v>12</c:v>
                </c:pt>
                <c:pt idx="6">
                  <c:v>12</c:v>
                </c:pt>
                <c:pt idx="7">
                  <c:v>7</c:v>
                </c:pt>
                <c:pt idx="8">
                  <c:v>5</c:v>
                </c:pt>
                <c:pt idx="9">
                  <c:v>3</c:v>
                </c:pt>
                <c:pt idx="10">
                  <c:v>2</c:v>
                </c:pt>
                <c:pt idx="11">
                  <c:v>7</c:v>
                </c:pt>
                <c:pt idx="12">
                  <c:v>6</c:v>
                </c:pt>
                <c:pt idx="13">
                  <c:v>13</c:v>
                </c:pt>
                <c:pt idx="14">
                  <c:v>3</c:v>
                </c:pt>
                <c:pt idx="15">
                  <c:v>14</c:v>
                </c:pt>
                <c:pt idx="16">
                  <c:v>18</c:v>
                </c:pt>
                <c:pt idx="17">
                  <c:v>1</c:v>
                </c:pt>
                <c:pt idx="18">
                  <c:v>15</c:v>
                </c:pt>
                <c:pt idx="19">
                  <c:v>7</c:v>
                </c:pt>
                <c:pt idx="20">
                  <c:v>2</c:v>
                </c:pt>
                <c:pt idx="21">
                  <c:v>0</c:v>
                </c:pt>
              </c:numCache>
            </c:numRef>
          </c:val>
        </c:ser>
        <c:axId val="215778432"/>
        <c:axId val="215779968"/>
      </c:barChart>
      <c:catAx>
        <c:axId val="215778432"/>
        <c:scaling>
          <c:orientation val="minMax"/>
        </c:scaling>
        <c:axPos val="b"/>
        <c:numFmt formatCode="General" sourceLinked="1"/>
        <c:majorTickMark val="none"/>
        <c:tickLblPos val="nextTo"/>
        <c:crossAx val="215779968"/>
        <c:crosses val="autoZero"/>
        <c:auto val="1"/>
        <c:lblAlgn val="ctr"/>
        <c:lblOffset val="100"/>
      </c:catAx>
      <c:valAx>
        <c:axId val="215779968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1577843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Marzo: Vento: Raffica Massima e Velocità Media (Km/h)</a:t>
            </a:r>
          </a:p>
        </c:rich>
      </c:tx>
      <c:layout>
        <c:manualLayout>
          <c:xMode val="edge"/>
          <c:yMode val="edge"/>
          <c:x val="0.46640048191714562"/>
          <c:y val="2.7777777777778522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marzo2011!$A$77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marzo2011!$C$77:$Y$77</c:f>
              <c:numCache>
                <c:formatCode>0.0</c:formatCode>
                <c:ptCount val="23"/>
                <c:pt idx="0">
                  <c:v>38.6</c:v>
                </c:pt>
                <c:pt idx="1">
                  <c:v>38.6</c:v>
                </c:pt>
                <c:pt idx="2">
                  <c:v>86.9</c:v>
                </c:pt>
              </c:numCache>
            </c:numRef>
          </c:val>
        </c:ser>
        <c:ser>
          <c:idx val="1"/>
          <c:order val="1"/>
          <c:tx>
            <c:strRef>
              <c:f>marzo2011!$A$78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marzo2011!$C$78:$Y$78</c:f>
              <c:numCache>
                <c:formatCode>0.00</c:formatCode>
                <c:ptCount val="23"/>
                <c:pt idx="0" formatCode="0.0">
                  <c:v>3.129704301075269</c:v>
                </c:pt>
                <c:pt idx="1">
                  <c:v>3.1476712248714338</c:v>
                </c:pt>
                <c:pt idx="2">
                  <c:v>4.2270687237026667</c:v>
                </c:pt>
              </c:numCache>
            </c:numRef>
          </c:val>
        </c:ser>
        <c:axId val="304819200"/>
        <c:axId val="304825088"/>
      </c:barChart>
      <c:catAx>
        <c:axId val="304819200"/>
        <c:scaling>
          <c:orientation val="minMax"/>
        </c:scaling>
        <c:axPos val="b"/>
        <c:numFmt formatCode="General" sourceLinked="1"/>
        <c:majorTickMark val="none"/>
        <c:tickLblPos val="nextTo"/>
        <c:crossAx val="304825088"/>
        <c:crosses val="autoZero"/>
        <c:auto val="1"/>
        <c:lblAlgn val="ctr"/>
        <c:lblOffset val="100"/>
      </c:catAx>
      <c:valAx>
        <c:axId val="304825088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30481920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Marzo: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marzo2011!$A$79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marzo2011!$C$79:$Y$79</c:f>
              <c:numCache>
                <c:formatCode>#,##0</c:formatCode>
                <c:ptCount val="23"/>
                <c:pt idx="0">
                  <c:v>233.29032258064515</c:v>
                </c:pt>
                <c:pt idx="1">
                  <c:v>217.61290322580646</c:v>
                </c:pt>
              </c:numCache>
            </c:numRef>
          </c:val>
        </c:ser>
        <c:ser>
          <c:idx val="1"/>
          <c:order val="1"/>
          <c:tx>
            <c:strRef>
              <c:f>marzo2011!$A$80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marzo2011!$C$63:$Y$63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marzo2011!$C$80:$Y$80</c:f>
              <c:numCache>
                <c:formatCode>#,##0</c:formatCode>
                <c:ptCount val="23"/>
                <c:pt idx="0">
                  <c:v>937</c:v>
                </c:pt>
                <c:pt idx="1">
                  <c:v>972</c:v>
                </c:pt>
              </c:numCache>
            </c:numRef>
          </c:val>
        </c:ser>
        <c:axId val="304850048"/>
        <c:axId val="304851584"/>
      </c:barChart>
      <c:catAx>
        <c:axId val="304850048"/>
        <c:scaling>
          <c:orientation val="minMax"/>
        </c:scaling>
        <c:axPos val="b"/>
        <c:numFmt formatCode="General" sourceLinked="1"/>
        <c:majorTickMark val="none"/>
        <c:tickLblPos val="nextTo"/>
        <c:crossAx val="304851584"/>
        <c:crosses val="autoZero"/>
        <c:auto val="1"/>
        <c:lblAlgn val="ctr"/>
        <c:lblOffset val="100"/>
      </c:catAx>
      <c:valAx>
        <c:axId val="304851584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30485004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Aprile: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aprile2011!$A$64:$B$64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aprile2011!$C$64:$Y$64</c:f>
              <c:numCache>
                <c:formatCode>0.0_ ;[Red]\-0.0\ </c:formatCode>
                <c:ptCount val="23"/>
                <c:pt idx="0">
                  <c:v>13.752916666666664</c:v>
                </c:pt>
                <c:pt idx="1">
                  <c:v>11.037509920634921</c:v>
                </c:pt>
                <c:pt idx="2">
                  <c:v>11.396963383838385</c:v>
                </c:pt>
                <c:pt idx="3">
                  <c:v>9.9850000000000012</c:v>
                </c:pt>
                <c:pt idx="4">
                  <c:v>15.17</c:v>
                </c:pt>
                <c:pt idx="5">
                  <c:v>11.57</c:v>
                </c:pt>
                <c:pt idx="6">
                  <c:v>10.395000000000001</c:v>
                </c:pt>
                <c:pt idx="7">
                  <c:v>10.430833333333332</c:v>
                </c:pt>
                <c:pt idx="8">
                  <c:v>10.511666666666665</c:v>
                </c:pt>
                <c:pt idx="9">
                  <c:v>10.765833333333335</c:v>
                </c:pt>
                <c:pt idx="10">
                  <c:v>9.8458333333333332</c:v>
                </c:pt>
                <c:pt idx="11">
                  <c:v>10.776666666666666</c:v>
                </c:pt>
                <c:pt idx="12">
                  <c:v>10.826666666666666</c:v>
                </c:pt>
                <c:pt idx="13">
                  <c:v>8.5250000000000004</c:v>
                </c:pt>
                <c:pt idx="14">
                  <c:v>10.199999999999999</c:v>
                </c:pt>
                <c:pt idx="15">
                  <c:v>10.3</c:v>
                </c:pt>
                <c:pt idx="16">
                  <c:v>10.333333333333334</c:v>
                </c:pt>
                <c:pt idx="17">
                  <c:v>9.3083333333333336</c:v>
                </c:pt>
                <c:pt idx="18">
                  <c:v>9.6416666666666675</c:v>
                </c:pt>
                <c:pt idx="19">
                  <c:v>9.3666666666666671</c:v>
                </c:pt>
                <c:pt idx="20">
                  <c:v>9.1416666666666675</c:v>
                </c:pt>
                <c:pt idx="21">
                  <c:v>10.1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aprile2011!$C$68:$Y$68</c:f>
              <c:numCache>
                <c:formatCode>0.0_ ;[Red]\-0.0\ </c:formatCode>
                <c:ptCount val="23"/>
                <c:pt idx="0">
                  <c:v>28.9</c:v>
                </c:pt>
                <c:pt idx="1">
                  <c:v>22.4</c:v>
                </c:pt>
                <c:pt idx="2">
                  <c:v>22.3</c:v>
                </c:pt>
                <c:pt idx="3">
                  <c:v>22.7</c:v>
                </c:pt>
                <c:pt idx="4">
                  <c:v>26.5</c:v>
                </c:pt>
                <c:pt idx="5">
                  <c:v>22.4</c:v>
                </c:pt>
                <c:pt idx="6">
                  <c:v>23.5</c:v>
                </c:pt>
                <c:pt idx="7">
                  <c:v>24.1</c:v>
                </c:pt>
                <c:pt idx="8">
                  <c:v>23.6</c:v>
                </c:pt>
                <c:pt idx="9">
                  <c:v>23.9</c:v>
                </c:pt>
                <c:pt idx="10">
                  <c:v>22</c:v>
                </c:pt>
                <c:pt idx="11">
                  <c:v>25.3</c:v>
                </c:pt>
                <c:pt idx="12">
                  <c:v>22.5</c:v>
                </c:pt>
                <c:pt idx="13">
                  <c:v>21</c:v>
                </c:pt>
                <c:pt idx="14">
                  <c:v>24</c:v>
                </c:pt>
                <c:pt idx="15">
                  <c:v>23</c:v>
                </c:pt>
                <c:pt idx="16">
                  <c:v>27</c:v>
                </c:pt>
                <c:pt idx="17">
                  <c:v>24</c:v>
                </c:pt>
                <c:pt idx="18">
                  <c:v>22</c:v>
                </c:pt>
                <c:pt idx="19">
                  <c:v>24</c:v>
                </c:pt>
                <c:pt idx="20">
                  <c:v>21</c:v>
                </c:pt>
                <c:pt idx="21">
                  <c:v>21</c:v>
                </c:pt>
              </c:numCache>
            </c:numRef>
          </c:val>
        </c:ser>
        <c:ser>
          <c:idx val="2"/>
          <c:order val="2"/>
          <c:tx>
            <c:strRef>
              <c:f>aprile2011!$A$69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aprile2011!$C$69:$Y$69</c:f>
              <c:numCache>
                <c:formatCode>0.0_ ;[Red]\-0.0\ </c:formatCode>
                <c:ptCount val="23"/>
                <c:pt idx="0">
                  <c:v>3.3</c:v>
                </c:pt>
                <c:pt idx="1">
                  <c:v>-0.1</c:v>
                </c:pt>
                <c:pt idx="2">
                  <c:v>3.9</c:v>
                </c:pt>
                <c:pt idx="3">
                  <c:v>1.2</c:v>
                </c:pt>
                <c:pt idx="4">
                  <c:v>4.3</c:v>
                </c:pt>
                <c:pt idx="5">
                  <c:v>1.2</c:v>
                </c:pt>
                <c:pt idx="6">
                  <c:v>1.8</c:v>
                </c:pt>
                <c:pt idx="7">
                  <c:v>0</c:v>
                </c:pt>
                <c:pt idx="8">
                  <c:v>-3.3</c:v>
                </c:pt>
                <c:pt idx="9">
                  <c:v>2.4</c:v>
                </c:pt>
                <c:pt idx="10">
                  <c:v>-0.7</c:v>
                </c:pt>
                <c:pt idx="11">
                  <c:v>1.3</c:v>
                </c:pt>
                <c:pt idx="12">
                  <c:v>-0.1</c:v>
                </c:pt>
                <c:pt idx="13">
                  <c:v>-3</c:v>
                </c:pt>
                <c:pt idx="14">
                  <c:v>-2</c:v>
                </c:pt>
                <c:pt idx="15">
                  <c:v>0</c:v>
                </c:pt>
                <c:pt idx="16">
                  <c:v>-3</c:v>
                </c:pt>
                <c:pt idx="17">
                  <c:v>-3</c:v>
                </c:pt>
                <c:pt idx="18">
                  <c:v>-2</c:v>
                </c:pt>
                <c:pt idx="19">
                  <c:v>-2</c:v>
                </c:pt>
                <c:pt idx="20">
                  <c:v>-1</c:v>
                </c:pt>
                <c:pt idx="21">
                  <c:v>2</c:v>
                </c:pt>
              </c:numCache>
            </c:numRef>
          </c:val>
        </c:ser>
        <c:axId val="306479872"/>
        <c:axId val="306481408"/>
      </c:barChart>
      <c:catAx>
        <c:axId val="306479872"/>
        <c:scaling>
          <c:orientation val="minMax"/>
        </c:scaling>
        <c:axPos val="b"/>
        <c:numFmt formatCode="General" sourceLinked="1"/>
        <c:majorTickMark val="none"/>
        <c:tickLblPos val="low"/>
        <c:crossAx val="306481408"/>
        <c:crosses val="autoZero"/>
        <c:auto val="1"/>
        <c:lblAlgn val="ctr"/>
        <c:lblOffset val="100"/>
      </c:catAx>
      <c:valAx>
        <c:axId val="306481408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306479872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833" r="0.75000000000000833" t="1" header="0.5" footer="0.5"/>
    <c:pageSetup paperSize="9" orientation="landscape" horizontalDpi="0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Aprile: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aprile2011!$A$71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aprile2011!$C$71:$Y$71</c:f>
              <c:numCache>
                <c:formatCode>0.0</c:formatCode>
                <c:ptCount val="23"/>
                <c:pt idx="0">
                  <c:v>52.199999999999996</c:v>
                </c:pt>
                <c:pt idx="1">
                  <c:v>52.199999999999996</c:v>
                </c:pt>
                <c:pt idx="2" formatCode="0">
                  <c:v>321.8</c:v>
                </c:pt>
                <c:pt idx="3" formatCode="0">
                  <c:v>240</c:v>
                </c:pt>
                <c:pt idx="4" formatCode="0">
                  <c:v>46</c:v>
                </c:pt>
                <c:pt idx="5" formatCode="0">
                  <c:v>74</c:v>
                </c:pt>
                <c:pt idx="6" formatCode="0">
                  <c:v>162</c:v>
                </c:pt>
                <c:pt idx="7" formatCode="0">
                  <c:v>290</c:v>
                </c:pt>
                <c:pt idx="8" formatCode="0">
                  <c:v>86</c:v>
                </c:pt>
                <c:pt idx="9" formatCode="0">
                  <c:v>95</c:v>
                </c:pt>
                <c:pt idx="10" formatCode="0">
                  <c:v>48</c:v>
                </c:pt>
                <c:pt idx="11" formatCode="0">
                  <c:v>351</c:v>
                </c:pt>
                <c:pt idx="12" formatCode="0">
                  <c:v>131</c:v>
                </c:pt>
                <c:pt idx="13" formatCode="0_ ;[Red]\-0\ ">
                  <c:v>366</c:v>
                </c:pt>
                <c:pt idx="14" formatCode="0_ ;[Red]\-0\ ">
                  <c:v>20</c:v>
                </c:pt>
                <c:pt idx="15" formatCode="0_ ;[Red]\-0\ ">
                  <c:v>86</c:v>
                </c:pt>
                <c:pt idx="16" formatCode="0_ ;[Red]\-0\ ">
                  <c:v>425</c:v>
                </c:pt>
                <c:pt idx="17" formatCode="0_ ;[Red]\-0\ ">
                  <c:v>169</c:v>
                </c:pt>
                <c:pt idx="18" formatCode="0_ ;[Red]\-0\ ">
                  <c:v>335</c:v>
                </c:pt>
                <c:pt idx="19" formatCode="0_ ;[Red]\-0\ ">
                  <c:v>102</c:v>
                </c:pt>
                <c:pt idx="20" formatCode="0_ ;[Red]\-0\ ">
                  <c:v>119</c:v>
                </c:pt>
              </c:numCache>
            </c:numRef>
          </c:val>
        </c:ser>
        <c:ser>
          <c:idx val="1"/>
          <c:order val="1"/>
          <c:tx>
            <c:strRef>
              <c:f>aprile2011!$A$72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aprile2011!$C$72:$Y$72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0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3</c:v>
                </c:pt>
              </c:numCache>
            </c:numRef>
          </c:val>
        </c:ser>
        <c:axId val="305470080"/>
        <c:axId val="305480064"/>
      </c:barChart>
      <c:catAx>
        <c:axId val="305470080"/>
        <c:scaling>
          <c:orientation val="minMax"/>
        </c:scaling>
        <c:axPos val="b"/>
        <c:numFmt formatCode="General" sourceLinked="1"/>
        <c:majorTickMark val="none"/>
        <c:tickLblPos val="nextTo"/>
        <c:crossAx val="305480064"/>
        <c:crosses val="autoZero"/>
        <c:auto val="1"/>
        <c:lblAlgn val="ctr"/>
        <c:lblOffset val="100"/>
      </c:catAx>
      <c:valAx>
        <c:axId val="305480064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30547008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33" l="0.70000000000000062" r="0.70000000000000062" t="0.75000000000000733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Aprile: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aprile2011!$A$73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aprile2011!$C$73:$Y$73</c:f>
              <c:numCache>
                <c:formatCode>0</c:formatCode>
                <c:ptCount val="23"/>
                <c:pt idx="0">
                  <c:v>6</c:v>
                </c:pt>
                <c:pt idx="1">
                  <c:v>14</c:v>
                </c:pt>
                <c:pt idx="2">
                  <c:v>19</c:v>
                </c:pt>
                <c:pt idx="3">
                  <c:v>10</c:v>
                </c:pt>
                <c:pt idx="4">
                  <c:v>2</c:v>
                </c:pt>
                <c:pt idx="5">
                  <c:v>13</c:v>
                </c:pt>
                <c:pt idx="6">
                  <c:v>12</c:v>
                </c:pt>
                <c:pt idx="7">
                  <c:v>12</c:v>
                </c:pt>
                <c:pt idx="8">
                  <c:v>9</c:v>
                </c:pt>
                <c:pt idx="9">
                  <c:v>8</c:v>
                </c:pt>
                <c:pt idx="10">
                  <c:v>8</c:v>
                </c:pt>
                <c:pt idx="11">
                  <c:v>15</c:v>
                </c:pt>
                <c:pt idx="12">
                  <c:v>8</c:v>
                </c:pt>
                <c:pt idx="13" formatCode="0_ ;[Red]\-0\ ">
                  <c:v>14</c:v>
                </c:pt>
                <c:pt idx="14" formatCode="0_ ;[Red]\-0\ ">
                  <c:v>1</c:v>
                </c:pt>
                <c:pt idx="15" formatCode="0_ ;[Red]\-0\ ">
                  <c:v>12</c:v>
                </c:pt>
                <c:pt idx="16" formatCode="0_ ;[Red]\-0\ ">
                  <c:v>11</c:v>
                </c:pt>
                <c:pt idx="17" formatCode="0_ ;[Red]\-0\ ">
                  <c:v>10</c:v>
                </c:pt>
                <c:pt idx="18" formatCode="0_ ;[Red]\-0\ ">
                  <c:v>12</c:v>
                </c:pt>
                <c:pt idx="19" formatCode="0_ ;[Red]\-0\ ">
                  <c:v>8</c:v>
                </c:pt>
                <c:pt idx="20" formatCode="0_ ;[Red]\-0\ ">
                  <c:v>11</c:v>
                </c:pt>
              </c:numCache>
            </c:numRef>
          </c:val>
        </c:ser>
        <c:ser>
          <c:idx val="1"/>
          <c:order val="1"/>
          <c:tx>
            <c:strRef>
              <c:f>aprile2011!$A$74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aprile2011!$C$74:$Y$74</c:f>
              <c:numCache>
                <c:formatCode>0</c:formatCode>
                <c:ptCount val="2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3</c:v>
                </c:pt>
                <c:pt idx="15">
                  <c:v>0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0</c:v>
                </c:pt>
              </c:numCache>
            </c:numRef>
          </c:val>
        </c:ser>
        <c:axId val="305517312"/>
        <c:axId val="305518848"/>
      </c:barChart>
      <c:catAx>
        <c:axId val="305517312"/>
        <c:scaling>
          <c:orientation val="minMax"/>
        </c:scaling>
        <c:axPos val="b"/>
        <c:numFmt formatCode="General" sourceLinked="1"/>
        <c:majorTickMark val="none"/>
        <c:tickLblPos val="nextTo"/>
        <c:crossAx val="305518848"/>
        <c:crosses val="autoZero"/>
        <c:auto val="1"/>
        <c:lblAlgn val="ctr"/>
        <c:lblOffset val="100"/>
      </c:catAx>
      <c:valAx>
        <c:axId val="305518848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30551731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Aprile: Vento: Raffica Massima e Velocità Media (Km/h)</a:t>
            </a:r>
          </a:p>
        </c:rich>
      </c:tx>
      <c:layout>
        <c:manualLayout>
          <c:xMode val="edge"/>
          <c:yMode val="edge"/>
          <c:x val="0.46640048191714589"/>
          <c:y val="2.7777777777778546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aprile2011!$A$77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aprile2011!$C$77:$Y$77</c:f>
              <c:numCache>
                <c:formatCode>0.0</c:formatCode>
                <c:ptCount val="23"/>
                <c:pt idx="0">
                  <c:v>49.9</c:v>
                </c:pt>
                <c:pt idx="1">
                  <c:v>35.4</c:v>
                </c:pt>
                <c:pt idx="2">
                  <c:v>41.8</c:v>
                </c:pt>
              </c:numCache>
            </c:numRef>
          </c:val>
        </c:ser>
        <c:ser>
          <c:idx val="1"/>
          <c:order val="1"/>
          <c:tx>
            <c:strRef>
              <c:f>aprile2011!$A$78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aprile2011!$C$78:$Y$78</c:f>
              <c:numCache>
                <c:formatCode>0.00</c:formatCode>
                <c:ptCount val="23"/>
                <c:pt idx="0" formatCode="0.0">
                  <c:v>4.3220833333333344</c:v>
                </c:pt>
                <c:pt idx="1">
                  <c:v>4.2920178571428567</c:v>
                </c:pt>
                <c:pt idx="2">
                  <c:v>4.4946780303030307</c:v>
                </c:pt>
              </c:numCache>
            </c:numRef>
          </c:val>
        </c:ser>
        <c:axId val="297028224"/>
        <c:axId val="297034112"/>
      </c:barChart>
      <c:catAx>
        <c:axId val="297028224"/>
        <c:scaling>
          <c:orientation val="minMax"/>
        </c:scaling>
        <c:axPos val="b"/>
        <c:numFmt formatCode="General" sourceLinked="1"/>
        <c:majorTickMark val="none"/>
        <c:tickLblPos val="nextTo"/>
        <c:crossAx val="297034112"/>
        <c:crosses val="autoZero"/>
        <c:auto val="1"/>
        <c:lblAlgn val="ctr"/>
        <c:lblOffset val="100"/>
      </c:catAx>
      <c:valAx>
        <c:axId val="297034112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970282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Gennaio: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gennaio2011!$A$71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gennaio2011!$C$71:$Y$71</c:f>
              <c:numCache>
                <c:formatCode>0.0_ ;[Red]\-0.0\ </c:formatCode>
                <c:ptCount val="23"/>
                <c:pt idx="0">
                  <c:v>9.6000000000000014</c:v>
                </c:pt>
                <c:pt idx="1">
                  <c:v>21.4</c:v>
                </c:pt>
                <c:pt idx="2" formatCode="0.0">
                  <c:v>54</c:v>
                </c:pt>
                <c:pt idx="3" formatCode="0.0">
                  <c:v>94</c:v>
                </c:pt>
                <c:pt idx="4" formatCode="0.0">
                  <c:v>33</c:v>
                </c:pt>
                <c:pt idx="5" formatCode="0.0">
                  <c:v>76</c:v>
                </c:pt>
                <c:pt idx="6" formatCode="0.0">
                  <c:v>0</c:v>
                </c:pt>
                <c:pt idx="7" formatCode="0.0">
                  <c:v>18</c:v>
                </c:pt>
                <c:pt idx="8" formatCode="0.0">
                  <c:v>37</c:v>
                </c:pt>
                <c:pt idx="9" formatCode="0.0">
                  <c:v>16</c:v>
                </c:pt>
                <c:pt idx="10" formatCode="0.0">
                  <c:v>80</c:v>
                </c:pt>
                <c:pt idx="11" formatCode="0.0">
                  <c:v>0</c:v>
                </c:pt>
                <c:pt idx="12" formatCode="0.0">
                  <c:v>133</c:v>
                </c:pt>
                <c:pt idx="13" formatCode="0.0">
                  <c:v>43</c:v>
                </c:pt>
                <c:pt idx="14" formatCode="0.0">
                  <c:v>105</c:v>
                </c:pt>
                <c:pt idx="15" formatCode="0.0">
                  <c:v>237</c:v>
                </c:pt>
                <c:pt idx="16" formatCode="0.0">
                  <c:v>2</c:v>
                </c:pt>
                <c:pt idx="17" formatCode="0.0">
                  <c:v>216</c:v>
                </c:pt>
                <c:pt idx="18" formatCode="0.0">
                  <c:v>1</c:v>
                </c:pt>
                <c:pt idx="19" formatCode="0.0">
                  <c:v>39</c:v>
                </c:pt>
                <c:pt idx="20" formatCode="0.0">
                  <c:v>68</c:v>
                </c:pt>
              </c:numCache>
            </c:numRef>
          </c:val>
        </c:ser>
        <c:ser>
          <c:idx val="1"/>
          <c:order val="1"/>
          <c:tx>
            <c:strRef>
              <c:f>gennaio2011!$A$72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gennaio2011!$C$72:$Y$72</c:f>
              <c:numCache>
                <c:formatCode>0</c:formatCode>
                <c:ptCount val="23"/>
                <c:pt idx="0">
                  <c:v>7</c:v>
                </c:pt>
                <c:pt idx="1">
                  <c:v>5</c:v>
                </c:pt>
                <c:pt idx="2">
                  <c:v>25</c:v>
                </c:pt>
                <c:pt idx="3">
                  <c:v>6</c:v>
                </c:pt>
                <c:pt idx="4">
                  <c:v>0</c:v>
                </c:pt>
                <c:pt idx="5">
                  <c:v>21</c:v>
                </c:pt>
                <c:pt idx="6">
                  <c:v>4</c:v>
                </c:pt>
                <c:pt idx="7">
                  <c:v>6</c:v>
                </c:pt>
                <c:pt idx="8">
                  <c:v>9</c:v>
                </c:pt>
                <c:pt idx="9">
                  <c:v>0</c:v>
                </c:pt>
                <c:pt idx="10">
                  <c:v>13</c:v>
                </c:pt>
                <c:pt idx="11">
                  <c:v>0</c:v>
                </c:pt>
                <c:pt idx="12">
                  <c:v>0</c:v>
                </c:pt>
                <c:pt idx="13" formatCode="0_ ;[Red]\-0\ ">
                  <c:v>5</c:v>
                </c:pt>
                <c:pt idx="14" formatCode="0_ ;[Red]\-0\ ">
                  <c:v>17</c:v>
                </c:pt>
                <c:pt idx="15" formatCode="0_ ;[Red]\-0\ ">
                  <c:v>19</c:v>
                </c:pt>
                <c:pt idx="16" formatCode="0_ ;[Red]\-0\ ">
                  <c:v>12</c:v>
                </c:pt>
                <c:pt idx="17" formatCode="0_ ;[Red]\-0\ ">
                  <c:v>6</c:v>
                </c:pt>
                <c:pt idx="18" formatCode="0_ ;[Red]\-0\ ">
                  <c:v>0</c:v>
                </c:pt>
                <c:pt idx="19" formatCode="0_ ;[Red]\-0\ ">
                  <c:v>8</c:v>
                </c:pt>
                <c:pt idx="20" formatCode="0_ ;[Red]\-0\ ">
                  <c:v>5</c:v>
                </c:pt>
              </c:numCache>
            </c:numRef>
          </c:val>
        </c:ser>
        <c:axId val="306135040"/>
        <c:axId val="306136576"/>
      </c:barChart>
      <c:catAx>
        <c:axId val="306135040"/>
        <c:scaling>
          <c:orientation val="minMax"/>
        </c:scaling>
        <c:axPos val="b"/>
        <c:numFmt formatCode="General" sourceLinked="1"/>
        <c:majorTickMark val="none"/>
        <c:tickLblPos val="nextTo"/>
        <c:crossAx val="306136576"/>
        <c:crosses val="autoZero"/>
        <c:auto val="1"/>
        <c:lblAlgn val="ctr"/>
        <c:lblOffset val="100"/>
      </c:catAx>
      <c:valAx>
        <c:axId val="306136576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30613504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66" l="0.70000000000000062" r="0.70000000000000062" t="0.7500000000000066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Aprile: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aprile2011!$A$79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aprile2011!$C$79:$Y$79</c:f>
              <c:numCache>
                <c:formatCode>#,##0</c:formatCode>
                <c:ptCount val="23"/>
                <c:pt idx="0">
                  <c:v>339.63333333333333</c:v>
                </c:pt>
                <c:pt idx="1">
                  <c:v>303.2</c:v>
                </c:pt>
              </c:numCache>
            </c:numRef>
          </c:val>
        </c:ser>
        <c:ser>
          <c:idx val="1"/>
          <c:order val="1"/>
          <c:tx>
            <c:strRef>
              <c:f>aprile2011!$A$80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aprile2011!$C$63:$Y$63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aprile2011!$C$80:$Y$80</c:f>
              <c:numCache>
                <c:formatCode>#,##0</c:formatCode>
                <c:ptCount val="23"/>
                <c:pt idx="0">
                  <c:v>1093</c:v>
                </c:pt>
                <c:pt idx="1">
                  <c:v>1069</c:v>
                </c:pt>
              </c:numCache>
            </c:numRef>
          </c:val>
        </c:ser>
        <c:axId val="297054976"/>
        <c:axId val="297056512"/>
      </c:barChart>
      <c:catAx>
        <c:axId val="297054976"/>
        <c:scaling>
          <c:orientation val="minMax"/>
        </c:scaling>
        <c:axPos val="b"/>
        <c:numFmt formatCode="General" sourceLinked="1"/>
        <c:majorTickMark val="none"/>
        <c:tickLblPos val="nextTo"/>
        <c:crossAx val="297056512"/>
        <c:crosses val="autoZero"/>
        <c:auto val="1"/>
        <c:lblAlgn val="ctr"/>
        <c:lblOffset val="100"/>
      </c:catAx>
      <c:valAx>
        <c:axId val="297056512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9705497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Maggio: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maggio2011!$A$64:$B$64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maggio2011!$C$64:$Y$64</c:f>
              <c:numCache>
                <c:formatCode>0.0_ ;[Red]\-0.0\ </c:formatCode>
                <c:ptCount val="23"/>
                <c:pt idx="0">
                  <c:v>16.569354838709682</c:v>
                </c:pt>
                <c:pt idx="1">
                  <c:v>13.622849462365588</c:v>
                </c:pt>
                <c:pt idx="2">
                  <c:v>17.379399736902311</c:v>
                </c:pt>
                <c:pt idx="3">
                  <c:v>15.277419354838708</c:v>
                </c:pt>
                <c:pt idx="4">
                  <c:v>16.391129032258064</c:v>
                </c:pt>
                <c:pt idx="5">
                  <c:v>15.604838709677418</c:v>
                </c:pt>
                <c:pt idx="6">
                  <c:v>16.264516129032256</c:v>
                </c:pt>
                <c:pt idx="7">
                  <c:v>13.764516129032257</c:v>
                </c:pt>
                <c:pt idx="8">
                  <c:v>17.004838709677419</c:v>
                </c:pt>
                <c:pt idx="9">
                  <c:v>14.139516129032257</c:v>
                </c:pt>
                <c:pt idx="10">
                  <c:v>16.52016129032258</c:v>
                </c:pt>
                <c:pt idx="11">
                  <c:v>16.47983870967742</c:v>
                </c:pt>
                <c:pt idx="12">
                  <c:v>16.259677419354837</c:v>
                </c:pt>
                <c:pt idx="13">
                  <c:v>14.548387096774194</c:v>
                </c:pt>
                <c:pt idx="14">
                  <c:v>14.943548387096774</c:v>
                </c:pt>
                <c:pt idx="15">
                  <c:v>13.975806451612904</c:v>
                </c:pt>
                <c:pt idx="16">
                  <c:v>13.82258064516129</c:v>
                </c:pt>
                <c:pt idx="17">
                  <c:v>14.28225806451613</c:v>
                </c:pt>
                <c:pt idx="18">
                  <c:v>14.475806451612904</c:v>
                </c:pt>
                <c:pt idx="19">
                  <c:v>14.96774193548387</c:v>
                </c:pt>
                <c:pt idx="20">
                  <c:v>12.57258064516129</c:v>
                </c:pt>
                <c:pt idx="21">
                  <c:v>16.903225806451612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maggio2011!$C$68:$Y$68</c:f>
              <c:numCache>
                <c:formatCode>0.0_ ;[Red]\-0.0\ </c:formatCode>
                <c:ptCount val="23"/>
                <c:pt idx="0">
                  <c:v>28.7</c:v>
                </c:pt>
                <c:pt idx="1">
                  <c:v>25.7</c:v>
                </c:pt>
                <c:pt idx="2">
                  <c:v>30.4</c:v>
                </c:pt>
                <c:pt idx="3">
                  <c:v>23.6</c:v>
                </c:pt>
                <c:pt idx="4">
                  <c:v>30.6</c:v>
                </c:pt>
                <c:pt idx="5">
                  <c:v>26.2</c:v>
                </c:pt>
                <c:pt idx="6">
                  <c:v>29.7</c:v>
                </c:pt>
                <c:pt idx="7">
                  <c:v>26.4</c:v>
                </c:pt>
                <c:pt idx="8">
                  <c:v>28.1</c:v>
                </c:pt>
                <c:pt idx="9">
                  <c:v>25</c:v>
                </c:pt>
                <c:pt idx="10">
                  <c:v>30.8</c:v>
                </c:pt>
                <c:pt idx="11">
                  <c:v>25.9</c:v>
                </c:pt>
                <c:pt idx="12">
                  <c:v>26.2</c:v>
                </c:pt>
                <c:pt idx="13">
                  <c:v>29</c:v>
                </c:pt>
                <c:pt idx="14">
                  <c:v>28</c:v>
                </c:pt>
                <c:pt idx="15">
                  <c:v>27</c:v>
                </c:pt>
                <c:pt idx="16">
                  <c:v>27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27</c:v>
                </c:pt>
                <c:pt idx="21">
                  <c:v>26</c:v>
                </c:pt>
              </c:numCache>
            </c:numRef>
          </c:val>
        </c:ser>
        <c:ser>
          <c:idx val="2"/>
          <c:order val="2"/>
          <c:tx>
            <c:strRef>
              <c:f>maggio2011!$A$69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maggio2011!$C$69:$Y$69</c:f>
              <c:numCache>
                <c:formatCode>0.0_ ;[Red]\-0.0\ </c:formatCode>
                <c:ptCount val="23"/>
                <c:pt idx="0">
                  <c:v>5.7</c:v>
                </c:pt>
                <c:pt idx="1">
                  <c:v>6.1</c:v>
                </c:pt>
                <c:pt idx="2">
                  <c:v>5.6</c:v>
                </c:pt>
                <c:pt idx="3">
                  <c:v>4.4000000000000004</c:v>
                </c:pt>
                <c:pt idx="4">
                  <c:v>5.7</c:v>
                </c:pt>
                <c:pt idx="5">
                  <c:v>4.4000000000000004</c:v>
                </c:pt>
                <c:pt idx="6">
                  <c:v>5.7</c:v>
                </c:pt>
                <c:pt idx="7">
                  <c:v>1.6</c:v>
                </c:pt>
                <c:pt idx="8">
                  <c:v>4.7</c:v>
                </c:pt>
                <c:pt idx="9">
                  <c:v>2.4</c:v>
                </c:pt>
                <c:pt idx="10">
                  <c:v>7</c:v>
                </c:pt>
                <c:pt idx="11">
                  <c:v>9</c:v>
                </c:pt>
                <c:pt idx="12">
                  <c:v>6.8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3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1</c:v>
                </c:pt>
                <c:pt idx="21">
                  <c:v>9</c:v>
                </c:pt>
              </c:numCache>
            </c:numRef>
          </c:val>
        </c:ser>
        <c:axId val="158564736"/>
        <c:axId val="158566272"/>
      </c:barChart>
      <c:catAx>
        <c:axId val="158564736"/>
        <c:scaling>
          <c:orientation val="minMax"/>
        </c:scaling>
        <c:axPos val="b"/>
        <c:numFmt formatCode="General" sourceLinked="1"/>
        <c:majorTickMark val="none"/>
        <c:tickLblPos val="low"/>
        <c:crossAx val="158566272"/>
        <c:crosses val="autoZero"/>
        <c:auto val="1"/>
        <c:lblAlgn val="ctr"/>
        <c:lblOffset val="100"/>
      </c:catAx>
      <c:valAx>
        <c:axId val="158566272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158564736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855" r="0.75000000000000855" t="1" header="0.5" footer="0.5"/>
    <c:pageSetup paperSize="9" orientation="landscape" horizontalDpi="0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Maggio: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maggio2011!$A$71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maggio2011!$C$71:$Y$71</c:f>
              <c:numCache>
                <c:formatCode>0.0</c:formatCode>
                <c:ptCount val="23"/>
                <c:pt idx="0">
                  <c:v>36.799999999999997</c:v>
                </c:pt>
                <c:pt idx="1">
                  <c:v>259.7999999999999</c:v>
                </c:pt>
                <c:pt idx="2" formatCode="0">
                  <c:v>44.400000000000006</c:v>
                </c:pt>
                <c:pt idx="3" formatCode="0">
                  <c:v>252</c:v>
                </c:pt>
                <c:pt idx="4" formatCode="0">
                  <c:v>276</c:v>
                </c:pt>
                <c:pt idx="5" formatCode="0">
                  <c:v>124</c:v>
                </c:pt>
                <c:pt idx="6" formatCode="0">
                  <c:v>95</c:v>
                </c:pt>
                <c:pt idx="7" formatCode="0">
                  <c:v>316</c:v>
                </c:pt>
                <c:pt idx="8" formatCode="0">
                  <c:v>58</c:v>
                </c:pt>
                <c:pt idx="9" formatCode="0">
                  <c:v>668</c:v>
                </c:pt>
                <c:pt idx="10" formatCode="0">
                  <c:v>206</c:v>
                </c:pt>
                <c:pt idx="11" formatCode="0">
                  <c:v>163</c:v>
                </c:pt>
                <c:pt idx="12" formatCode="General">
                  <c:v>353</c:v>
                </c:pt>
                <c:pt idx="13" formatCode="0_ ;[Red]\-0\ ">
                  <c:v>540</c:v>
                </c:pt>
                <c:pt idx="14" formatCode="0_ ;[Red]\-0\ ">
                  <c:v>86</c:v>
                </c:pt>
                <c:pt idx="15" formatCode="0_ ;[Red]\-0\ ">
                  <c:v>173</c:v>
                </c:pt>
                <c:pt idx="16" formatCode="0_ ;[Red]\-0\ ">
                  <c:v>236</c:v>
                </c:pt>
                <c:pt idx="17" formatCode="0_ ;[Red]\-0\ ">
                  <c:v>532</c:v>
                </c:pt>
                <c:pt idx="18" formatCode="0_ ;[Red]\-0\ ">
                  <c:v>217</c:v>
                </c:pt>
                <c:pt idx="19" formatCode="0_ ;[Red]\-0\ ">
                  <c:v>196</c:v>
                </c:pt>
                <c:pt idx="20" formatCode="0_ ;[Red]\-0\ ">
                  <c:v>137</c:v>
                </c:pt>
              </c:numCache>
            </c:numRef>
          </c:val>
        </c:ser>
        <c:ser>
          <c:idx val="1"/>
          <c:order val="1"/>
          <c:tx>
            <c:strRef>
              <c:f>maggio2011!$A$72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maggio2011!$C$72:$Y$72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 formatCode="General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0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159394048"/>
        <c:axId val="159399936"/>
      </c:barChart>
      <c:catAx>
        <c:axId val="159394048"/>
        <c:scaling>
          <c:orientation val="minMax"/>
        </c:scaling>
        <c:axPos val="b"/>
        <c:numFmt formatCode="General" sourceLinked="1"/>
        <c:majorTickMark val="none"/>
        <c:tickLblPos val="nextTo"/>
        <c:crossAx val="159399936"/>
        <c:crosses val="autoZero"/>
        <c:auto val="1"/>
        <c:lblAlgn val="ctr"/>
        <c:lblOffset val="100"/>
      </c:catAx>
      <c:valAx>
        <c:axId val="159399936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15939404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55" l="0.70000000000000062" r="0.70000000000000062" t="0.7500000000000075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Maggio: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maggio2011!$A$73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maggio2011!$C$73:$Y$73</c:f>
              <c:numCache>
                <c:formatCode>0</c:formatCode>
                <c:ptCount val="23"/>
                <c:pt idx="0">
                  <c:v>11</c:v>
                </c:pt>
                <c:pt idx="1">
                  <c:v>19</c:v>
                </c:pt>
                <c:pt idx="2">
                  <c:v>8</c:v>
                </c:pt>
                <c:pt idx="3">
                  <c:v>16</c:v>
                </c:pt>
                <c:pt idx="4">
                  <c:v>9</c:v>
                </c:pt>
                <c:pt idx="5">
                  <c:v>7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16</c:v>
                </c:pt>
                <c:pt idx="10">
                  <c:v>14</c:v>
                </c:pt>
                <c:pt idx="11">
                  <c:v>14</c:v>
                </c:pt>
                <c:pt idx="12">
                  <c:v>15</c:v>
                </c:pt>
                <c:pt idx="13" formatCode="0_ ;[Red]\-0\ ">
                  <c:v>12</c:v>
                </c:pt>
                <c:pt idx="14" formatCode="0_ ;[Red]\-0\ ">
                  <c:v>7</c:v>
                </c:pt>
                <c:pt idx="15" formatCode="0_ ;[Red]\-0\ ">
                  <c:v>10</c:v>
                </c:pt>
                <c:pt idx="16" formatCode="0_ ;[Red]\-0\ ">
                  <c:v>10</c:v>
                </c:pt>
                <c:pt idx="17" formatCode="0_ ;[Red]\-0\ ">
                  <c:v>16</c:v>
                </c:pt>
                <c:pt idx="18" formatCode="0_ ;[Red]\-0\ ">
                  <c:v>11</c:v>
                </c:pt>
                <c:pt idx="19" formatCode="0_ ;[Red]\-0\ ">
                  <c:v>8</c:v>
                </c:pt>
                <c:pt idx="20" formatCode="0_ ;[Red]\-0\ ">
                  <c:v>8</c:v>
                </c:pt>
              </c:numCache>
            </c:numRef>
          </c:val>
        </c:ser>
        <c:ser>
          <c:idx val="1"/>
          <c:order val="1"/>
          <c:tx>
            <c:strRef>
              <c:f>maggio2011!$A$74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maggio2011!$C$74:$Y$74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axId val="159428992"/>
        <c:axId val="159430528"/>
      </c:barChart>
      <c:catAx>
        <c:axId val="159428992"/>
        <c:scaling>
          <c:orientation val="minMax"/>
        </c:scaling>
        <c:axPos val="b"/>
        <c:numFmt formatCode="General" sourceLinked="1"/>
        <c:majorTickMark val="none"/>
        <c:tickLblPos val="nextTo"/>
        <c:crossAx val="159430528"/>
        <c:crosses val="autoZero"/>
        <c:auto val="1"/>
        <c:lblAlgn val="ctr"/>
        <c:lblOffset val="100"/>
      </c:catAx>
      <c:valAx>
        <c:axId val="159430528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15942899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44" l="0.70000000000000062" r="0.70000000000000062" t="0.750000000000007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Maggio: Vento: Raffica Massima e Velocità Media (Km/h)</a:t>
            </a:r>
          </a:p>
        </c:rich>
      </c:tx>
      <c:layout>
        <c:manualLayout>
          <c:xMode val="edge"/>
          <c:yMode val="edge"/>
          <c:x val="0.46640048191714611"/>
          <c:y val="2.7777777777778571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maggio2011!$A$77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maggio2011!$C$77:$Y$77</c:f>
              <c:numCache>
                <c:formatCode>0.0</c:formatCode>
                <c:ptCount val="23"/>
                <c:pt idx="0">
                  <c:v>51.5</c:v>
                </c:pt>
                <c:pt idx="1">
                  <c:v>35.4</c:v>
                </c:pt>
                <c:pt idx="2">
                  <c:v>70.8</c:v>
                </c:pt>
              </c:numCache>
            </c:numRef>
          </c:val>
        </c:ser>
        <c:ser>
          <c:idx val="1"/>
          <c:order val="1"/>
          <c:tx>
            <c:strRef>
              <c:f>maggio2011!$A$78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maggio2011!$C$78:$Y$78</c:f>
              <c:numCache>
                <c:formatCode>0.00</c:formatCode>
                <c:ptCount val="23"/>
                <c:pt idx="0" formatCode="0.0">
                  <c:v>4.1243279569892461</c:v>
                </c:pt>
                <c:pt idx="1">
                  <c:v>3.4972446236559143</c:v>
                </c:pt>
                <c:pt idx="2">
                  <c:v>4.5389112903225799</c:v>
                </c:pt>
              </c:numCache>
            </c:numRef>
          </c:val>
        </c:ser>
        <c:axId val="205789440"/>
        <c:axId val="205795328"/>
      </c:barChart>
      <c:catAx>
        <c:axId val="205789440"/>
        <c:scaling>
          <c:orientation val="minMax"/>
        </c:scaling>
        <c:axPos val="b"/>
        <c:numFmt formatCode="General" sourceLinked="1"/>
        <c:majorTickMark val="none"/>
        <c:tickLblPos val="nextTo"/>
        <c:crossAx val="205795328"/>
        <c:crosses val="autoZero"/>
        <c:auto val="1"/>
        <c:lblAlgn val="ctr"/>
        <c:lblOffset val="100"/>
      </c:catAx>
      <c:valAx>
        <c:axId val="205795328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0578944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44" l="0.70000000000000062" r="0.70000000000000062" t="0.7500000000000074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Maggio: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maggio2011!$A$79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maggio2011!$C$79:$Y$79</c:f>
              <c:numCache>
                <c:formatCode>#,##0</c:formatCode>
                <c:ptCount val="23"/>
                <c:pt idx="0">
                  <c:v>366.83870967741933</c:v>
                </c:pt>
                <c:pt idx="1">
                  <c:v>266.35483870967744</c:v>
                </c:pt>
              </c:numCache>
            </c:numRef>
          </c:val>
        </c:ser>
        <c:ser>
          <c:idx val="1"/>
          <c:order val="1"/>
          <c:tx>
            <c:strRef>
              <c:f>maggio2011!$A$80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maggio2011!$C$63:$Y$63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maggio2011!$C$80:$Y$80</c:f>
              <c:numCache>
                <c:formatCode>#,##0</c:formatCode>
                <c:ptCount val="23"/>
                <c:pt idx="0">
                  <c:v>1208</c:v>
                </c:pt>
                <c:pt idx="1">
                  <c:v>1313</c:v>
                </c:pt>
              </c:numCache>
            </c:numRef>
          </c:val>
        </c:ser>
        <c:axId val="205824384"/>
        <c:axId val="205825920"/>
      </c:barChart>
      <c:catAx>
        <c:axId val="205824384"/>
        <c:scaling>
          <c:orientation val="minMax"/>
        </c:scaling>
        <c:axPos val="b"/>
        <c:numFmt formatCode="General" sourceLinked="1"/>
        <c:majorTickMark val="none"/>
        <c:tickLblPos val="nextTo"/>
        <c:crossAx val="205825920"/>
        <c:crosses val="autoZero"/>
        <c:auto val="1"/>
        <c:lblAlgn val="ctr"/>
        <c:lblOffset val="100"/>
      </c:catAx>
      <c:valAx>
        <c:axId val="205825920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0582438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44" l="0.70000000000000062" r="0.70000000000000062" t="0.7500000000000074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Giugno: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giugno2011!$A$64:$B$64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giugno2011!$C$64:$Y$64</c:f>
              <c:numCache>
                <c:formatCode>0.0_ ;[Red]\-0.0\ </c:formatCode>
                <c:ptCount val="23"/>
                <c:pt idx="0">
                  <c:v>18.201388888888882</c:v>
                </c:pt>
                <c:pt idx="1">
                  <c:v>18.571874999999999</c:v>
                </c:pt>
                <c:pt idx="2">
                  <c:v>19.043680555555557</c:v>
                </c:pt>
                <c:pt idx="3">
                  <c:v>19.249999999999996</c:v>
                </c:pt>
                <c:pt idx="4">
                  <c:v>19.150833333333331</c:v>
                </c:pt>
                <c:pt idx="5">
                  <c:v>19.993333333333332</c:v>
                </c:pt>
                <c:pt idx="6">
                  <c:v>20.528333333333329</c:v>
                </c:pt>
                <c:pt idx="7">
                  <c:v>19.276666666666664</c:v>
                </c:pt>
                <c:pt idx="8">
                  <c:v>23.049166666666672</c:v>
                </c:pt>
                <c:pt idx="9">
                  <c:v>20.438333333333333</c:v>
                </c:pt>
                <c:pt idx="10">
                  <c:v>18.19083333333333</c:v>
                </c:pt>
                <c:pt idx="11">
                  <c:v>19.506666666666661</c:v>
                </c:pt>
                <c:pt idx="12">
                  <c:v>17.86</c:v>
                </c:pt>
                <c:pt idx="13">
                  <c:v>18.399999999999999</c:v>
                </c:pt>
                <c:pt idx="14">
                  <c:v>16.899999999999999</c:v>
                </c:pt>
                <c:pt idx="15">
                  <c:v>18.833333333333332</c:v>
                </c:pt>
                <c:pt idx="16">
                  <c:v>16.05</c:v>
                </c:pt>
                <c:pt idx="17">
                  <c:v>17.833333333333332</c:v>
                </c:pt>
                <c:pt idx="18">
                  <c:v>18.25</c:v>
                </c:pt>
                <c:pt idx="19">
                  <c:v>15.341666666666667</c:v>
                </c:pt>
                <c:pt idx="20">
                  <c:v>17.458333333333332</c:v>
                </c:pt>
                <c:pt idx="21">
                  <c:v>17.916666666666668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giugno2011!$C$68:$Y$68</c:f>
              <c:numCache>
                <c:formatCode>0.0_ ;[Red]\-0.0\ </c:formatCode>
                <c:ptCount val="23"/>
                <c:pt idx="0">
                  <c:v>31.1</c:v>
                </c:pt>
                <c:pt idx="1">
                  <c:v>28.6</c:v>
                </c:pt>
                <c:pt idx="2">
                  <c:v>28.3</c:v>
                </c:pt>
                <c:pt idx="3">
                  <c:v>31.2</c:v>
                </c:pt>
                <c:pt idx="4">
                  <c:v>28</c:v>
                </c:pt>
                <c:pt idx="5">
                  <c:v>30.7</c:v>
                </c:pt>
                <c:pt idx="6">
                  <c:v>32.9</c:v>
                </c:pt>
                <c:pt idx="7">
                  <c:v>30.6</c:v>
                </c:pt>
                <c:pt idx="8">
                  <c:v>33.5</c:v>
                </c:pt>
                <c:pt idx="9">
                  <c:v>32.4</c:v>
                </c:pt>
                <c:pt idx="10">
                  <c:v>30.6</c:v>
                </c:pt>
                <c:pt idx="11">
                  <c:v>29.2</c:v>
                </c:pt>
                <c:pt idx="12">
                  <c:v>28.9</c:v>
                </c:pt>
                <c:pt idx="13">
                  <c:v>29</c:v>
                </c:pt>
                <c:pt idx="14">
                  <c:v>28</c:v>
                </c:pt>
                <c:pt idx="15">
                  <c:v>32</c:v>
                </c:pt>
                <c:pt idx="16">
                  <c:v>28</c:v>
                </c:pt>
                <c:pt idx="17">
                  <c:v>31</c:v>
                </c:pt>
                <c:pt idx="18">
                  <c:v>29</c:v>
                </c:pt>
                <c:pt idx="19">
                  <c:v>27</c:v>
                </c:pt>
                <c:pt idx="20">
                  <c:v>31</c:v>
                </c:pt>
                <c:pt idx="21">
                  <c:v>28</c:v>
                </c:pt>
              </c:numCache>
            </c:numRef>
          </c:val>
        </c:ser>
        <c:ser>
          <c:idx val="2"/>
          <c:order val="2"/>
          <c:tx>
            <c:strRef>
              <c:f>giugno2011!$A$69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giugno2011!$C$69:$Y$69</c:f>
              <c:numCache>
                <c:formatCode>0.0_ ;[Red]\-0.0\ </c:formatCode>
                <c:ptCount val="23"/>
                <c:pt idx="0">
                  <c:v>11.3</c:v>
                </c:pt>
                <c:pt idx="1">
                  <c:v>8.3000000000000007</c:v>
                </c:pt>
                <c:pt idx="2">
                  <c:v>9.3000000000000007</c:v>
                </c:pt>
                <c:pt idx="3">
                  <c:v>10.8</c:v>
                </c:pt>
                <c:pt idx="4">
                  <c:v>9.6999999999999993</c:v>
                </c:pt>
                <c:pt idx="5">
                  <c:v>3.3</c:v>
                </c:pt>
                <c:pt idx="6">
                  <c:v>7.5</c:v>
                </c:pt>
                <c:pt idx="7">
                  <c:v>9.6999999999999993</c:v>
                </c:pt>
                <c:pt idx="8">
                  <c:v>14.7</c:v>
                </c:pt>
                <c:pt idx="9">
                  <c:v>9.6999999999999993</c:v>
                </c:pt>
                <c:pt idx="10">
                  <c:v>4.8</c:v>
                </c:pt>
                <c:pt idx="11">
                  <c:v>13</c:v>
                </c:pt>
                <c:pt idx="12">
                  <c:v>8.3000000000000007</c:v>
                </c:pt>
                <c:pt idx="13">
                  <c:v>5</c:v>
                </c:pt>
                <c:pt idx="14">
                  <c:v>7</c:v>
                </c:pt>
                <c:pt idx="15">
                  <c:v>6</c:v>
                </c:pt>
                <c:pt idx="16">
                  <c:v>5</c:v>
                </c:pt>
                <c:pt idx="17">
                  <c:v>5</c:v>
                </c:pt>
                <c:pt idx="18">
                  <c:v>7</c:v>
                </c:pt>
                <c:pt idx="19">
                  <c:v>5</c:v>
                </c:pt>
                <c:pt idx="20">
                  <c:v>5</c:v>
                </c:pt>
                <c:pt idx="21">
                  <c:v>8</c:v>
                </c:pt>
              </c:numCache>
            </c:numRef>
          </c:val>
        </c:ser>
        <c:axId val="205914112"/>
        <c:axId val="205915648"/>
      </c:barChart>
      <c:catAx>
        <c:axId val="205914112"/>
        <c:scaling>
          <c:orientation val="minMax"/>
        </c:scaling>
        <c:axPos val="b"/>
        <c:numFmt formatCode="General" sourceLinked="1"/>
        <c:majorTickMark val="none"/>
        <c:tickLblPos val="low"/>
        <c:crossAx val="205915648"/>
        <c:crosses val="autoZero"/>
        <c:auto val="1"/>
        <c:lblAlgn val="ctr"/>
        <c:lblOffset val="100"/>
      </c:catAx>
      <c:valAx>
        <c:axId val="205915648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05914112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877" r="0.75000000000000877" t="1" header="0.5" footer="0.5"/>
    <c:pageSetup paperSize="9" orientation="landscape" horizontalDpi="0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Giugno: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giugno2011!$A$71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giugno2011!$C$71:$Y$71</c:f>
              <c:numCache>
                <c:formatCode>0.0</c:formatCode>
                <c:ptCount val="23"/>
                <c:pt idx="0">
                  <c:v>240.60000000000002</c:v>
                </c:pt>
                <c:pt idx="1">
                  <c:v>129.6</c:v>
                </c:pt>
                <c:pt idx="2">
                  <c:v>62.000000000000014</c:v>
                </c:pt>
                <c:pt idx="3">
                  <c:v>140</c:v>
                </c:pt>
                <c:pt idx="4">
                  <c:v>198</c:v>
                </c:pt>
                <c:pt idx="5">
                  <c:v>30</c:v>
                </c:pt>
                <c:pt idx="6">
                  <c:v>56</c:v>
                </c:pt>
                <c:pt idx="7">
                  <c:v>44</c:v>
                </c:pt>
                <c:pt idx="8">
                  <c:v>98</c:v>
                </c:pt>
                <c:pt idx="9">
                  <c:v>276</c:v>
                </c:pt>
                <c:pt idx="10">
                  <c:v>143</c:v>
                </c:pt>
                <c:pt idx="11">
                  <c:v>156</c:v>
                </c:pt>
                <c:pt idx="12">
                  <c:v>227</c:v>
                </c:pt>
                <c:pt idx="13">
                  <c:v>170</c:v>
                </c:pt>
                <c:pt idx="14">
                  <c:v>484</c:v>
                </c:pt>
                <c:pt idx="15">
                  <c:v>138</c:v>
                </c:pt>
                <c:pt idx="16">
                  <c:v>181</c:v>
                </c:pt>
                <c:pt idx="17">
                  <c:v>148</c:v>
                </c:pt>
                <c:pt idx="18">
                  <c:v>134</c:v>
                </c:pt>
                <c:pt idx="19">
                  <c:v>552</c:v>
                </c:pt>
                <c:pt idx="20">
                  <c:v>51</c:v>
                </c:pt>
              </c:numCache>
            </c:numRef>
          </c:val>
        </c:ser>
        <c:ser>
          <c:idx val="1"/>
          <c:order val="1"/>
          <c:tx>
            <c:strRef>
              <c:f>giugno2011!$A$72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giugno2011!$C$72:$Y$72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0_ ;[Red]\-0\ ">
                  <c:v>0</c:v>
                </c:pt>
                <c:pt idx="7" formatCode="0_ ;[Red]\-0\ ">
                  <c:v>0</c:v>
                </c:pt>
                <c:pt idx="8" formatCode="0_ ;[Red]\-0\ ">
                  <c:v>0</c:v>
                </c:pt>
                <c:pt idx="9" formatCode="0_ ;[Red]\-0\ ">
                  <c:v>0</c:v>
                </c:pt>
                <c:pt idx="10" formatCode="0_ ;[Red]\-0\ ">
                  <c:v>0</c:v>
                </c:pt>
                <c:pt idx="11" formatCode="0_ ;[Red]\-0\ ">
                  <c:v>0</c:v>
                </c:pt>
                <c:pt idx="12" formatCode="0_ ;[Red]\-0\ 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0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205944704"/>
        <c:axId val="205946240"/>
      </c:barChart>
      <c:catAx>
        <c:axId val="205944704"/>
        <c:scaling>
          <c:orientation val="minMax"/>
        </c:scaling>
        <c:axPos val="b"/>
        <c:numFmt formatCode="General" sourceLinked="1"/>
        <c:majorTickMark val="none"/>
        <c:tickLblPos val="nextTo"/>
        <c:crossAx val="205946240"/>
        <c:crosses val="autoZero"/>
        <c:auto val="1"/>
        <c:lblAlgn val="ctr"/>
        <c:lblOffset val="100"/>
      </c:catAx>
      <c:valAx>
        <c:axId val="205946240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0594470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77" l="0.70000000000000062" r="0.70000000000000062" t="0.75000000000000777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Giugno: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giugno2011!$A$73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giugno2011!$C$73:$Y$73</c:f>
              <c:numCache>
                <c:formatCode>0</c:formatCode>
                <c:ptCount val="23"/>
                <c:pt idx="0">
                  <c:v>17</c:v>
                </c:pt>
                <c:pt idx="1">
                  <c:v>16</c:v>
                </c:pt>
                <c:pt idx="2">
                  <c:v>13</c:v>
                </c:pt>
                <c:pt idx="3">
                  <c:v>14</c:v>
                </c:pt>
                <c:pt idx="4">
                  <c:v>12</c:v>
                </c:pt>
                <c:pt idx="5">
                  <c:v>2</c:v>
                </c:pt>
                <c:pt idx="6" formatCode="0_ ;[Red]\-0\ ">
                  <c:v>6</c:v>
                </c:pt>
                <c:pt idx="7" formatCode="0_ ;[Red]\-0\ ">
                  <c:v>2</c:v>
                </c:pt>
                <c:pt idx="8" formatCode="0_ ;[Red]\-0\ ">
                  <c:v>8</c:v>
                </c:pt>
                <c:pt idx="9" formatCode="0_ ;[Red]\-0\ ">
                  <c:v>8</c:v>
                </c:pt>
                <c:pt idx="10" formatCode="0_ ;[Red]\-0\ ">
                  <c:v>7</c:v>
                </c:pt>
                <c:pt idx="11" formatCode="0_ ;[Red]\-0\ ">
                  <c:v>9</c:v>
                </c:pt>
                <c:pt idx="12" formatCode="0_ ;[Red]\-0\ ">
                  <c:v>13</c:v>
                </c:pt>
                <c:pt idx="13" formatCode="0_ ;[Red]\-0\ ">
                  <c:v>11</c:v>
                </c:pt>
                <c:pt idx="14" formatCode="0_ ;[Red]\-0\ ">
                  <c:v>12</c:v>
                </c:pt>
                <c:pt idx="15" formatCode="0_ ;[Red]\-0\ ">
                  <c:v>7</c:v>
                </c:pt>
                <c:pt idx="16" formatCode="0_ ;[Red]\-0\ ">
                  <c:v>11</c:v>
                </c:pt>
                <c:pt idx="17" formatCode="0_ ;[Red]\-0\ ">
                  <c:v>7</c:v>
                </c:pt>
                <c:pt idx="18" formatCode="0_ ;[Red]\-0\ ">
                  <c:v>7</c:v>
                </c:pt>
                <c:pt idx="19" formatCode="0_ ;[Red]\-0\ ">
                  <c:v>21</c:v>
                </c:pt>
                <c:pt idx="20" formatCode="0_ ;[Red]\-0\ ">
                  <c:v>5</c:v>
                </c:pt>
              </c:numCache>
            </c:numRef>
          </c:val>
        </c:ser>
        <c:ser>
          <c:idx val="1"/>
          <c:order val="1"/>
          <c:tx>
            <c:strRef>
              <c:f>giugno2011!$A$74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giugno2011!$C$74:$Y$74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axId val="215289856"/>
        <c:axId val="215291392"/>
      </c:barChart>
      <c:catAx>
        <c:axId val="215289856"/>
        <c:scaling>
          <c:orientation val="minMax"/>
        </c:scaling>
        <c:axPos val="b"/>
        <c:numFmt formatCode="General" sourceLinked="1"/>
        <c:majorTickMark val="none"/>
        <c:tickLblPos val="nextTo"/>
        <c:crossAx val="215291392"/>
        <c:crosses val="autoZero"/>
        <c:auto val="1"/>
        <c:lblAlgn val="ctr"/>
        <c:lblOffset val="100"/>
      </c:catAx>
      <c:valAx>
        <c:axId val="215291392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152898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66" l="0.70000000000000062" r="0.70000000000000062" t="0.7500000000000076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Giugno: Vento: Raffica Massima e Velocità Media (Km/h)</a:t>
            </a:r>
          </a:p>
        </c:rich>
      </c:tx>
      <c:layout>
        <c:manualLayout>
          <c:xMode val="edge"/>
          <c:yMode val="edge"/>
          <c:x val="0.46640048191714639"/>
          <c:y val="2.7777777777778598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giugno2011!$A$77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giugno2011!$C$77:$Y$77</c:f>
              <c:numCache>
                <c:formatCode>0.0</c:formatCode>
                <c:ptCount val="23"/>
                <c:pt idx="0">
                  <c:v>46.7</c:v>
                </c:pt>
                <c:pt idx="1">
                  <c:v>29</c:v>
                </c:pt>
                <c:pt idx="2">
                  <c:v>38.6</c:v>
                </c:pt>
              </c:numCache>
            </c:numRef>
          </c:val>
        </c:ser>
        <c:ser>
          <c:idx val="1"/>
          <c:order val="1"/>
          <c:tx>
            <c:strRef>
              <c:f>giugno2011!$A$78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giugno2011!$C$78:$Y$78</c:f>
              <c:numCache>
                <c:formatCode>0.00</c:formatCode>
                <c:ptCount val="23"/>
                <c:pt idx="0" formatCode="0.0">
                  <c:v>3.200416666666666</c:v>
                </c:pt>
                <c:pt idx="1">
                  <c:v>3.6438888888888892</c:v>
                </c:pt>
                <c:pt idx="2">
                  <c:v>4.3309027777777773</c:v>
                </c:pt>
              </c:numCache>
            </c:numRef>
          </c:val>
        </c:ser>
        <c:axId val="215316352"/>
        <c:axId val="215317888"/>
      </c:barChart>
      <c:catAx>
        <c:axId val="215316352"/>
        <c:scaling>
          <c:orientation val="minMax"/>
        </c:scaling>
        <c:axPos val="b"/>
        <c:numFmt formatCode="General" sourceLinked="1"/>
        <c:majorTickMark val="none"/>
        <c:tickLblPos val="nextTo"/>
        <c:crossAx val="215317888"/>
        <c:crosses val="autoZero"/>
        <c:auto val="1"/>
        <c:lblAlgn val="ctr"/>
        <c:lblOffset val="100"/>
      </c:catAx>
      <c:valAx>
        <c:axId val="215317888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1531635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66" l="0.70000000000000062" r="0.70000000000000062" t="0.750000000000007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Gennaio: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gennaio2011!$A$73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gennaio2011!$C$73:$Y$73</c:f>
              <c:numCache>
                <c:formatCode>0</c:formatCode>
                <c:ptCount val="23"/>
                <c:pt idx="0">
                  <c:v>8</c:v>
                </c:pt>
                <c:pt idx="1">
                  <c:v>5</c:v>
                </c:pt>
                <c:pt idx="2">
                  <c:v>5</c:v>
                </c:pt>
                <c:pt idx="3">
                  <c:v>10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6</c:v>
                </c:pt>
                <c:pt idx="8">
                  <c:v>6</c:v>
                </c:pt>
                <c:pt idx="9">
                  <c:v>1</c:v>
                </c:pt>
                <c:pt idx="10">
                  <c:v>11</c:v>
                </c:pt>
                <c:pt idx="11">
                  <c:v>0</c:v>
                </c:pt>
                <c:pt idx="12">
                  <c:v>5</c:v>
                </c:pt>
                <c:pt idx="13" formatCode="0_ ;[Red]\-0\ ">
                  <c:v>6</c:v>
                </c:pt>
                <c:pt idx="14" formatCode="0_ ;[Red]\-0\ ">
                  <c:v>11</c:v>
                </c:pt>
                <c:pt idx="15" formatCode="0_ ;[Red]\-0\ ">
                  <c:v>11</c:v>
                </c:pt>
                <c:pt idx="16" formatCode="0_ ;[Red]\-0\ ">
                  <c:v>2</c:v>
                </c:pt>
                <c:pt idx="17" formatCode="0_ ;[Red]\-0\ ">
                  <c:v>7</c:v>
                </c:pt>
                <c:pt idx="18" formatCode="0_ ;[Red]\-0\ ">
                  <c:v>1</c:v>
                </c:pt>
                <c:pt idx="19" formatCode="0_ ;[Red]\-0\ ">
                  <c:v>5</c:v>
                </c:pt>
                <c:pt idx="20" formatCode="0_ ;[Red]\-0\ ">
                  <c:v>5</c:v>
                </c:pt>
              </c:numCache>
            </c:numRef>
          </c:val>
        </c:ser>
        <c:ser>
          <c:idx val="1"/>
          <c:order val="1"/>
          <c:tx>
            <c:strRef>
              <c:f>gennaio2011!$A$74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gennaio2011!$C$74:$Y$74</c:f>
              <c:numCache>
                <c:formatCode>0</c:formatCode>
                <c:ptCount val="23"/>
                <c:pt idx="0">
                  <c:v>21</c:v>
                </c:pt>
                <c:pt idx="1">
                  <c:v>29</c:v>
                </c:pt>
                <c:pt idx="2">
                  <c:v>27</c:v>
                </c:pt>
                <c:pt idx="3">
                  <c:v>12</c:v>
                </c:pt>
                <c:pt idx="4">
                  <c:v>11</c:v>
                </c:pt>
                <c:pt idx="5">
                  <c:v>26</c:v>
                </c:pt>
                <c:pt idx="6">
                  <c:v>26</c:v>
                </c:pt>
                <c:pt idx="7">
                  <c:v>19</c:v>
                </c:pt>
                <c:pt idx="8">
                  <c:v>22</c:v>
                </c:pt>
                <c:pt idx="9">
                  <c:v>23</c:v>
                </c:pt>
                <c:pt idx="10">
                  <c:v>22</c:v>
                </c:pt>
                <c:pt idx="11">
                  <c:v>27</c:v>
                </c:pt>
                <c:pt idx="12">
                  <c:v>15</c:v>
                </c:pt>
                <c:pt idx="13">
                  <c:v>25</c:v>
                </c:pt>
                <c:pt idx="14">
                  <c:v>20</c:v>
                </c:pt>
                <c:pt idx="15">
                  <c:v>20</c:v>
                </c:pt>
                <c:pt idx="16">
                  <c:v>24</c:v>
                </c:pt>
                <c:pt idx="17">
                  <c:v>21</c:v>
                </c:pt>
                <c:pt idx="18">
                  <c:v>19</c:v>
                </c:pt>
                <c:pt idx="19">
                  <c:v>24</c:v>
                </c:pt>
                <c:pt idx="20">
                  <c:v>18</c:v>
                </c:pt>
                <c:pt idx="21">
                  <c:v>11</c:v>
                </c:pt>
              </c:numCache>
            </c:numRef>
          </c:val>
        </c:ser>
        <c:axId val="306173824"/>
        <c:axId val="306175360"/>
      </c:barChart>
      <c:catAx>
        <c:axId val="306173824"/>
        <c:scaling>
          <c:orientation val="minMax"/>
        </c:scaling>
        <c:axPos val="b"/>
        <c:numFmt formatCode="General" sourceLinked="1"/>
        <c:majorTickMark val="none"/>
        <c:tickLblPos val="nextTo"/>
        <c:crossAx val="306175360"/>
        <c:crosses val="autoZero"/>
        <c:auto val="1"/>
        <c:lblAlgn val="ctr"/>
        <c:lblOffset val="100"/>
      </c:catAx>
      <c:valAx>
        <c:axId val="306175360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3061738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55" l="0.70000000000000062" r="0.70000000000000062" t="0.75000000000000655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Giugno: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giugno2011!$A$79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giugno2011!$C$79:$Y$79</c:f>
              <c:numCache>
                <c:formatCode>#,##0</c:formatCode>
                <c:ptCount val="23"/>
                <c:pt idx="0">
                  <c:v>286.96666666666664</c:v>
                </c:pt>
                <c:pt idx="1">
                  <c:v>324.66666666666669</c:v>
                </c:pt>
                <c:pt idx="2">
                  <c:v>423.36666666666667</c:v>
                </c:pt>
              </c:numCache>
            </c:numRef>
          </c:val>
        </c:ser>
        <c:ser>
          <c:idx val="1"/>
          <c:order val="1"/>
          <c:tx>
            <c:strRef>
              <c:f>giugno2011!$A$80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giugno2011!$C$63:$Y$63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giugno2011!$C$80:$Y$80</c:f>
              <c:numCache>
                <c:formatCode>#,##0</c:formatCode>
                <c:ptCount val="23"/>
                <c:pt idx="0">
                  <c:v>1311</c:v>
                </c:pt>
                <c:pt idx="1">
                  <c:v>1218</c:v>
                </c:pt>
                <c:pt idx="2">
                  <c:v>1252</c:v>
                </c:pt>
              </c:numCache>
            </c:numRef>
          </c:val>
        </c:ser>
        <c:axId val="215224320"/>
        <c:axId val="215225856"/>
      </c:barChart>
      <c:catAx>
        <c:axId val="215224320"/>
        <c:scaling>
          <c:orientation val="minMax"/>
        </c:scaling>
        <c:axPos val="b"/>
        <c:numFmt formatCode="General" sourceLinked="1"/>
        <c:majorTickMark val="none"/>
        <c:tickLblPos val="nextTo"/>
        <c:crossAx val="215225856"/>
        <c:crosses val="autoZero"/>
        <c:auto val="1"/>
        <c:lblAlgn val="ctr"/>
        <c:lblOffset val="100"/>
      </c:catAx>
      <c:valAx>
        <c:axId val="215225856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1522432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66" l="0.70000000000000062" r="0.70000000000000062" t="0.75000000000000766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Luglio: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luglio2011!$A$64:$B$64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luglio2011!$C$64:$Y$64</c:f>
              <c:numCache>
                <c:formatCode>0.0_ ;[Red]\-0.0\ </c:formatCode>
                <c:ptCount val="23"/>
                <c:pt idx="0">
                  <c:v>18.848655913978494</c:v>
                </c:pt>
                <c:pt idx="1">
                  <c:v>22.482123655913977</c:v>
                </c:pt>
                <c:pt idx="2">
                  <c:v>20.904973118279571</c:v>
                </c:pt>
                <c:pt idx="3">
                  <c:v>20.901612903225804</c:v>
                </c:pt>
                <c:pt idx="4">
                  <c:v>21.658064516129031</c:v>
                </c:pt>
                <c:pt idx="5">
                  <c:v>23.70322580645162</c:v>
                </c:pt>
                <c:pt idx="6">
                  <c:v>21.323387096774194</c:v>
                </c:pt>
                <c:pt idx="7">
                  <c:v>20.66532258064516</c:v>
                </c:pt>
                <c:pt idx="8">
                  <c:v>22.459677419354836</c:v>
                </c:pt>
                <c:pt idx="9">
                  <c:v>19.966935483870966</c:v>
                </c:pt>
                <c:pt idx="10">
                  <c:v>20.512096774193544</c:v>
                </c:pt>
                <c:pt idx="11">
                  <c:v>18.866129032258062</c:v>
                </c:pt>
                <c:pt idx="12">
                  <c:v>20.955727177419359</c:v>
                </c:pt>
                <c:pt idx="13">
                  <c:v>20.822580645161292</c:v>
                </c:pt>
                <c:pt idx="14">
                  <c:v>19.112903225806452</c:v>
                </c:pt>
                <c:pt idx="15">
                  <c:v>19.18548387096774</c:v>
                </c:pt>
                <c:pt idx="16">
                  <c:v>21.95967741935484</c:v>
                </c:pt>
                <c:pt idx="17">
                  <c:v>22.443548387096776</c:v>
                </c:pt>
                <c:pt idx="18">
                  <c:v>18.68548387096774</c:v>
                </c:pt>
                <c:pt idx="19">
                  <c:v>20.056451612903224</c:v>
                </c:pt>
                <c:pt idx="20">
                  <c:v>22.18548387096774</c:v>
                </c:pt>
                <c:pt idx="21">
                  <c:v>21.516129032258064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luglio2011!$C$68:$Y$68</c:f>
              <c:numCache>
                <c:formatCode>0.0_ ;[Red]\-0.0\ </c:formatCode>
                <c:ptCount val="23"/>
                <c:pt idx="0">
                  <c:v>28.8</c:v>
                </c:pt>
                <c:pt idx="1">
                  <c:v>31.1</c:v>
                </c:pt>
                <c:pt idx="2">
                  <c:v>30.5</c:v>
                </c:pt>
                <c:pt idx="3">
                  <c:v>30.1</c:v>
                </c:pt>
                <c:pt idx="4">
                  <c:v>33.200000000000003</c:v>
                </c:pt>
                <c:pt idx="5">
                  <c:v>33.799999999999997</c:v>
                </c:pt>
                <c:pt idx="6">
                  <c:v>31.2</c:v>
                </c:pt>
                <c:pt idx="7">
                  <c:v>32</c:v>
                </c:pt>
                <c:pt idx="8">
                  <c:v>31.8</c:v>
                </c:pt>
                <c:pt idx="9">
                  <c:v>30.2</c:v>
                </c:pt>
                <c:pt idx="10">
                  <c:v>30.9</c:v>
                </c:pt>
                <c:pt idx="11">
                  <c:v>29.4</c:v>
                </c:pt>
                <c:pt idx="12">
                  <c:v>29.3</c:v>
                </c:pt>
                <c:pt idx="13">
                  <c:v>32</c:v>
                </c:pt>
                <c:pt idx="14">
                  <c:v>31</c:v>
                </c:pt>
                <c:pt idx="15">
                  <c:v>30</c:v>
                </c:pt>
                <c:pt idx="16">
                  <c:v>32</c:v>
                </c:pt>
                <c:pt idx="17">
                  <c:v>32</c:v>
                </c:pt>
                <c:pt idx="18">
                  <c:v>30</c:v>
                </c:pt>
                <c:pt idx="19">
                  <c:v>32</c:v>
                </c:pt>
                <c:pt idx="20">
                  <c:v>32</c:v>
                </c:pt>
                <c:pt idx="21">
                  <c:v>30</c:v>
                </c:pt>
              </c:numCache>
            </c:numRef>
          </c:val>
        </c:ser>
        <c:ser>
          <c:idx val="2"/>
          <c:order val="2"/>
          <c:tx>
            <c:strRef>
              <c:f>luglio2011!$A$69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luglio2011!$C$69:$Y$69</c:f>
              <c:numCache>
                <c:formatCode>0.0_ ;[Red]\-0.0\ </c:formatCode>
                <c:ptCount val="23"/>
                <c:pt idx="0">
                  <c:v>9.4</c:v>
                </c:pt>
                <c:pt idx="1">
                  <c:v>12.6</c:v>
                </c:pt>
                <c:pt idx="2">
                  <c:v>9.6999999999999993</c:v>
                </c:pt>
                <c:pt idx="3">
                  <c:v>11.1</c:v>
                </c:pt>
                <c:pt idx="4">
                  <c:v>9.6999999999999993</c:v>
                </c:pt>
                <c:pt idx="5">
                  <c:v>14</c:v>
                </c:pt>
                <c:pt idx="6">
                  <c:v>11.1</c:v>
                </c:pt>
                <c:pt idx="7">
                  <c:v>9.1</c:v>
                </c:pt>
                <c:pt idx="8">
                  <c:v>11.4</c:v>
                </c:pt>
                <c:pt idx="9">
                  <c:v>10.9</c:v>
                </c:pt>
                <c:pt idx="10">
                  <c:v>10.4</c:v>
                </c:pt>
                <c:pt idx="11">
                  <c:v>7.9</c:v>
                </c:pt>
                <c:pt idx="12">
                  <c:v>11.7</c:v>
                </c:pt>
                <c:pt idx="13">
                  <c:v>9</c:v>
                </c:pt>
                <c:pt idx="14">
                  <c:v>8</c:v>
                </c:pt>
                <c:pt idx="15">
                  <c:v>7</c:v>
                </c:pt>
                <c:pt idx="16">
                  <c:v>10</c:v>
                </c:pt>
                <c:pt idx="17">
                  <c:v>14</c:v>
                </c:pt>
                <c:pt idx="18">
                  <c:v>7</c:v>
                </c:pt>
                <c:pt idx="19">
                  <c:v>9</c:v>
                </c:pt>
                <c:pt idx="20">
                  <c:v>8</c:v>
                </c:pt>
                <c:pt idx="21">
                  <c:v>12</c:v>
                </c:pt>
              </c:numCache>
            </c:numRef>
          </c:val>
        </c:ser>
        <c:axId val="215969152"/>
        <c:axId val="215983232"/>
      </c:barChart>
      <c:catAx>
        <c:axId val="215969152"/>
        <c:scaling>
          <c:orientation val="minMax"/>
        </c:scaling>
        <c:axPos val="b"/>
        <c:numFmt formatCode="General" sourceLinked="1"/>
        <c:majorTickMark val="none"/>
        <c:tickLblPos val="low"/>
        <c:crossAx val="215983232"/>
        <c:crosses val="autoZero"/>
        <c:auto val="1"/>
        <c:lblAlgn val="ctr"/>
        <c:lblOffset val="100"/>
      </c:catAx>
      <c:valAx>
        <c:axId val="215983232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15969152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899" r="0.75000000000000899" t="1" header="0.5" footer="0.5"/>
    <c:pageSetup paperSize="9" orientation="landscape" horizontalDpi="0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Luglio: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luglio2011!$A$71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luglio2011!$C$71:$Y$71</c:f>
              <c:numCache>
                <c:formatCode>0.0</c:formatCode>
                <c:ptCount val="23"/>
                <c:pt idx="0">
                  <c:v>332.2</c:v>
                </c:pt>
                <c:pt idx="1">
                  <c:v>30.200000000000003</c:v>
                </c:pt>
                <c:pt idx="2" formatCode="0_ ;[Red]\-0\ ">
                  <c:v>77.599999999999994</c:v>
                </c:pt>
                <c:pt idx="3" formatCode="0_ ;[Red]\-0\ ">
                  <c:v>238</c:v>
                </c:pt>
                <c:pt idx="4" formatCode="0_ ;[Red]\-0\ ">
                  <c:v>16</c:v>
                </c:pt>
                <c:pt idx="5" formatCode="0_ ;[Red]\-0\ ">
                  <c:v>72</c:v>
                </c:pt>
                <c:pt idx="6" formatCode="0_ ;[Red]\-0\ ">
                  <c:v>100</c:v>
                </c:pt>
                <c:pt idx="7" formatCode="0_ ;[Red]\-0\ ">
                  <c:v>116</c:v>
                </c:pt>
                <c:pt idx="8" formatCode="0_ ;[Red]\-0\ ">
                  <c:v>224</c:v>
                </c:pt>
                <c:pt idx="9" formatCode="0_ ;[Red]\-0\ ">
                  <c:v>244</c:v>
                </c:pt>
                <c:pt idx="10" formatCode="0_ ;[Red]\-0\ ">
                  <c:v>128</c:v>
                </c:pt>
                <c:pt idx="11" formatCode="0_ ;[Red]\-0\ ">
                  <c:v>212</c:v>
                </c:pt>
                <c:pt idx="12" formatCode="0_ ;[Red]\-0\ ">
                  <c:v>192</c:v>
                </c:pt>
                <c:pt idx="13" formatCode="0_ ;[Red]\-0\ ">
                  <c:v>107</c:v>
                </c:pt>
                <c:pt idx="14" formatCode="0_ ;[Red]\-0\ ">
                  <c:v>70</c:v>
                </c:pt>
                <c:pt idx="15" formatCode="0_ ;[Red]\-0\ ">
                  <c:v>109</c:v>
                </c:pt>
                <c:pt idx="16" formatCode="0_ ;[Red]\-0\ ">
                  <c:v>63</c:v>
                </c:pt>
                <c:pt idx="17" formatCode="0_ ;[Red]\-0\ ">
                  <c:v>51</c:v>
                </c:pt>
                <c:pt idx="18" formatCode="0_ ;[Red]\-0\ ">
                  <c:v>117</c:v>
                </c:pt>
                <c:pt idx="19" formatCode="0_ ;[Red]\-0\ ">
                  <c:v>131</c:v>
                </c:pt>
                <c:pt idx="20" formatCode="0_ ;[Red]\-0\ ">
                  <c:v>103</c:v>
                </c:pt>
              </c:numCache>
            </c:numRef>
          </c:val>
        </c:ser>
        <c:ser>
          <c:idx val="1"/>
          <c:order val="1"/>
          <c:tx>
            <c:strRef>
              <c:f>luglio2011!$A$72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luglio2011!$C$72:$Y$72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 formatCode="0_ ;[Red]\-0\ ">
                  <c:v>0</c:v>
                </c:pt>
                <c:pt idx="3" formatCode="0_ ;[Red]\-0\ ">
                  <c:v>0</c:v>
                </c:pt>
                <c:pt idx="4" formatCode="0_ ;[Red]\-0\ ">
                  <c:v>0</c:v>
                </c:pt>
                <c:pt idx="5" formatCode="0_ ;[Red]\-0\ ">
                  <c:v>0</c:v>
                </c:pt>
                <c:pt idx="6" formatCode="0_ ;[Red]\-0\ ">
                  <c:v>0</c:v>
                </c:pt>
                <c:pt idx="7" formatCode="0_ ;[Red]\-0\ ">
                  <c:v>0</c:v>
                </c:pt>
                <c:pt idx="8" formatCode="0_ ;[Red]\-0\ ">
                  <c:v>0</c:v>
                </c:pt>
                <c:pt idx="9" formatCode="0_ ;[Red]\-0\ ">
                  <c:v>0</c:v>
                </c:pt>
                <c:pt idx="10" formatCode="0_ ;[Red]\-0\ ">
                  <c:v>0</c:v>
                </c:pt>
                <c:pt idx="11" formatCode="0_ ;[Red]\-0\ ">
                  <c:v>0</c:v>
                </c:pt>
                <c:pt idx="12" formatCode="0_ ;[Red]\-0\ 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0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215893504"/>
        <c:axId val="215895040"/>
      </c:barChart>
      <c:catAx>
        <c:axId val="215893504"/>
        <c:scaling>
          <c:orientation val="minMax"/>
        </c:scaling>
        <c:axPos val="b"/>
        <c:numFmt formatCode="General" sourceLinked="1"/>
        <c:majorTickMark val="none"/>
        <c:tickLblPos val="nextTo"/>
        <c:crossAx val="215895040"/>
        <c:crosses val="autoZero"/>
        <c:auto val="1"/>
        <c:lblAlgn val="ctr"/>
        <c:lblOffset val="100"/>
      </c:catAx>
      <c:valAx>
        <c:axId val="215895040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1589350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99" l="0.70000000000000062" r="0.70000000000000062" t="0.75000000000000799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Luglio: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luglio2011!$A$73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luglio2011!$C$73:$Y$73</c:f>
              <c:numCache>
                <c:formatCode>0</c:formatCode>
                <c:ptCount val="23"/>
                <c:pt idx="0">
                  <c:v>18</c:v>
                </c:pt>
                <c:pt idx="1">
                  <c:v>10</c:v>
                </c:pt>
                <c:pt idx="2" formatCode="0_ ;[Red]\-0\ ">
                  <c:v>11</c:v>
                </c:pt>
                <c:pt idx="3" formatCode="0_ ;[Red]\-0\ ">
                  <c:v>10</c:v>
                </c:pt>
                <c:pt idx="4" formatCode="0_ ;[Red]\-0\ ">
                  <c:v>3</c:v>
                </c:pt>
                <c:pt idx="5" formatCode="0_ ;[Red]\-0\ ">
                  <c:v>5</c:v>
                </c:pt>
                <c:pt idx="6" formatCode="0_ ;[Red]\-0\ ">
                  <c:v>8</c:v>
                </c:pt>
                <c:pt idx="7" formatCode="0_ ;[Red]\-0\ ">
                  <c:v>7</c:v>
                </c:pt>
                <c:pt idx="8" formatCode="0_ ;[Red]\-0\ ">
                  <c:v>6</c:v>
                </c:pt>
                <c:pt idx="9" formatCode="0_ ;[Red]\-0\ ">
                  <c:v>9</c:v>
                </c:pt>
                <c:pt idx="10" formatCode="0_ ;[Red]\-0\ ">
                  <c:v>8</c:v>
                </c:pt>
                <c:pt idx="11" formatCode="0_ ;[Red]\-0\ ">
                  <c:v>6</c:v>
                </c:pt>
                <c:pt idx="12" formatCode="0_ ;[Red]\-0\ ">
                  <c:v>7</c:v>
                </c:pt>
                <c:pt idx="13" formatCode="0_ ;[Red]\-0\ ">
                  <c:v>7</c:v>
                </c:pt>
                <c:pt idx="14" formatCode="0_ ;[Red]\-0\ ">
                  <c:v>6</c:v>
                </c:pt>
                <c:pt idx="15" formatCode="0_ ;[Red]\-0\ ">
                  <c:v>10</c:v>
                </c:pt>
                <c:pt idx="16" formatCode="0_ ;[Red]\-0\ ">
                  <c:v>6</c:v>
                </c:pt>
                <c:pt idx="17" formatCode="0_ ;[Red]\-0\ ">
                  <c:v>4</c:v>
                </c:pt>
                <c:pt idx="18" formatCode="0_ ;[Red]\-0\ ">
                  <c:v>6</c:v>
                </c:pt>
                <c:pt idx="19" formatCode="0_ ;[Red]\-0\ ">
                  <c:v>8</c:v>
                </c:pt>
                <c:pt idx="20" formatCode="0_ ;[Red]\-0\ ">
                  <c:v>6</c:v>
                </c:pt>
              </c:numCache>
            </c:numRef>
          </c:val>
        </c:ser>
        <c:ser>
          <c:idx val="1"/>
          <c:order val="1"/>
          <c:tx>
            <c:strRef>
              <c:f>luglio2011!$A$74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luglio2011!$C$74:$Y$74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axId val="215924096"/>
        <c:axId val="215934080"/>
      </c:barChart>
      <c:catAx>
        <c:axId val="215924096"/>
        <c:scaling>
          <c:orientation val="minMax"/>
        </c:scaling>
        <c:axPos val="b"/>
        <c:numFmt formatCode="General" sourceLinked="1"/>
        <c:majorTickMark val="none"/>
        <c:tickLblPos val="nextTo"/>
        <c:crossAx val="215934080"/>
        <c:crosses val="autoZero"/>
        <c:auto val="1"/>
        <c:lblAlgn val="ctr"/>
        <c:lblOffset val="100"/>
      </c:catAx>
      <c:valAx>
        <c:axId val="215934080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1592409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Luglio: Vento: Raffica Massima e Velocità Media (Km/h)</a:t>
            </a:r>
          </a:p>
        </c:rich>
      </c:tx>
      <c:layout>
        <c:manualLayout>
          <c:xMode val="edge"/>
          <c:yMode val="edge"/>
          <c:x val="0.46640048191714661"/>
          <c:y val="2.777777777777861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luglio2011!$A$77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luglio2011!$C$77:$Y$77</c:f>
              <c:numCache>
                <c:formatCode>0.0</c:formatCode>
                <c:ptCount val="23"/>
                <c:pt idx="0">
                  <c:v>61.2</c:v>
                </c:pt>
                <c:pt idx="1">
                  <c:v>45.1</c:v>
                </c:pt>
                <c:pt idx="2">
                  <c:v>51.5</c:v>
                </c:pt>
              </c:numCache>
            </c:numRef>
          </c:val>
        </c:ser>
        <c:ser>
          <c:idx val="1"/>
          <c:order val="1"/>
          <c:tx>
            <c:strRef>
              <c:f>luglio2011!$A$78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luglio2011!$C$78:$Y$78</c:f>
              <c:numCache>
                <c:formatCode>0.00</c:formatCode>
                <c:ptCount val="23"/>
                <c:pt idx="0" formatCode="0.0">
                  <c:v>3.4457661290322581</c:v>
                </c:pt>
                <c:pt idx="1">
                  <c:v>4.0228494623655919</c:v>
                </c:pt>
                <c:pt idx="2">
                  <c:v>4.2825268817204298</c:v>
                </c:pt>
              </c:numCache>
            </c:numRef>
          </c:val>
        </c:ser>
        <c:axId val="215832064"/>
        <c:axId val="215833600"/>
      </c:barChart>
      <c:catAx>
        <c:axId val="215832064"/>
        <c:scaling>
          <c:orientation val="minMax"/>
        </c:scaling>
        <c:axPos val="b"/>
        <c:numFmt formatCode="General" sourceLinked="1"/>
        <c:majorTickMark val="none"/>
        <c:tickLblPos val="nextTo"/>
        <c:crossAx val="215833600"/>
        <c:crosses val="autoZero"/>
        <c:auto val="1"/>
        <c:lblAlgn val="ctr"/>
        <c:lblOffset val="100"/>
      </c:catAx>
      <c:valAx>
        <c:axId val="215833600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1583206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Luglio: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luglio2011!$A$79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luglio2011!$C$79:$Y$79</c:f>
              <c:numCache>
                <c:formatCode>#,##0</c:formatCode>
                <c:ptCount val="23"/>
                <c:pt idx="0">
                  <c:v>326.80645161290323</c:v>
                </c:pt>
                <c:pt idx="1">
                  <c:v>384.45161290322579</c:v>
                </c:pt>
                <c:pt idx="2">
                  <c:v>371.80645161290323</c:v>
                </c:pt>
              </c:numCache>
            </c:numRef>
          </c:val>
        </c:ser>
        <c:ser>
          <c:idx val="1"/>
          <c:order val="1"/>
          <c:tx>
            <c:strRef>
              <c:f>luglio2011!$A$80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luglio2011!$C$63:$Y$63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luglio2011!$C$80:$Y$80</c:f>
              <c:numCache>
                <c:formatCode>#,##0</c:formatCode>
                <c:ptCount val="23"/>
                <c:pt idx="0">
                  <c:v>1222</c:v>
                </c:pt>
                <c:pt idx="1">
                  <c:v>1143</c:v>
                </c:pt>
                <c:pt idx="2">
                  <c:v>1188</c:v>
                </c:pt>
              </c:numCache>
            </c:numRef>
          </c:val>
        </c:ser>
        <c:axId val="215854464"/>
        <c:axId val="215864448"/>
      </c:barChart>
      <c:catAx>
        <c:axId val="215854464"/>
        <c:scaling>
          <c:orientation val="minMax"/>
        </c:scaling>
        <c:axPos val="b"/>
        <c:numFmt formatCode="General" sourceLinked="1"/>
        <c:majorTickMark val="none"/>
        <c:tickLblPos val="nextTo"/>
        <c:crossAx val="215864448"/>
        <c:crosses val="autoZero"/>
        <c:auto val="1"/>
        <c:lblAlgn val="ctr"/>
        <c:lblOffset val="100"/>
      </c:catAx>
      <c:valAx>
        <c:axId val="215864448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1585446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Agosto: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agosto2011!$A$64:$B$64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agosto2011!$C$64:$Y$64</c:f>
              <c:numCache>
                <c:formatCode>0.0_ ;[Red]\-0.0\ </c:formatCode>
                <c:ptCount val="23"/>
                <c:pt idx="0">
                  <c:v>21.485618279569884</c:v>
                </c:pt>
                <c:pt idx="1">
                  <c:v>19.177553763440866</c:v>
                </c:pt>
                <c:pt idx="2">
                  <c:v>21.934139784946229</c:v>
                </c:pt>
                <c:pt idx="3">
                  <c:v>20.813709677419361</c:v>
                </c:pt>
                <c:pt idx="4">
                  <c:v>19.856451612903225</c:v>
                </c:pt>
                <c:pt idx="5">
                  <c:v>18.912903225806449</c:v>
                </c:pt>
                <c:pt idx="6">
                  <c:v>19.491129032258069</c:v>
                </c:pt>
                <c:pt idx="7">
                  <c:v>20.639516129032259</c:v>
                </c:pt>
                <c:pt idx="8">
                  <c:v>23.720161290322583</c:v>
                </c:pt>
                <c:pt idx="9">
                  <c:v>19.543548387096774</c:v>
                </c:pt>
                <c:pt idx="10">
                  <c:v>21.933064516129029</c:v>
                </c:pt>
                <c:pt idx="11">
                  <c:v>21.128225806451614</c:v>
                </c:pt>
                <c:pt idx="12">
                  <c:v>20.220161290322583</c:v>
                </c:pt>
                <c:pt idx="13">
                  <c:v>20.85483870967742</c:v>
                </c:pt>
                <c:pt idx="14">
                  <c:v>20.532258064516128</c:v>
                </c:pt>
                <c:pt idx="15">
                  <c:v>18.620967741935484</c:v>
                </c:pt>
                <c:pt idx="16">
                  <c:v>19.5</c:v>
                </c:pt>
                <c:pt idx="17">
                  <c:v>21.701612903225808</c:v>
                </c:pt>
                <c:pt idx="18">
                  <c:v>20.637096774193548</c:v>
                </c:pt>
                <c:pt idx="19">
                  <c:v>21.25</c:v>
                </c:pt>
                <c:pt idx="20">
                  <c:v>22.75</c:v>
                </c:pt>
                <c:pt idx="21">
                  <c:v>20.70967741935484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agosto2011!$C$68:$Y$68</c:f>
              <c:numCache>
                <c:formatCode>0.0_ ;[Red]\-0.0\ </c:formatCode>
                <c:ptCount val="23"/>
                <c:pt idx="0">
                  <c:v>32.6</c:v>
                </c:pt>
                <c:pt idx="1">
                  <c:v>29.1</c:v>
                </c:pt>
                <c:pt idx="2">
                  <c:v>32.5</c:v>
                </c:pt>
                <c:pt idx="3">
                  <c:v>32.6</c:v>
                </c:pt>
                <c:pt idx="4">
                  <c:v>29.6</c:v>
                </c:pt>
                <c:pt idx="5">
                  <c:v>30.9</c:v>
                </c:pt>
                <c:pt idx="6">
                  <c:v>29.1</c:v>
                </c:pt>
                <c:pt idx="7">
                  <c:v>31</c:v>
                </c:pt>
                <c:pt idx="8">
                  <c:v>35.4</c:v>
                </c:pt>
                <c:pt idx="9">
                  <c:v>28.7</c:v>
                </c:pt>
                <c:pt idx="10">
                  <c:v>32.1</c:v>
                </c:pt>
                <c:pt idx="11">
                  <c:v>32.6</c:v>
                </c:pt>
                <c:pt idx="12">
                  <c:v>28.3</c:v>
                </c:pt>
                <c:pt idx="13">
                  <c:v>33</c:v>
                </c:pt>
                <c:pt idx="14">
                  <c:v>31</c:v>
                </c:pt>
                <c:pt idx="15">
                  <c:v>29</c:v>
                </c:pt>
                <c:pt idx="16">
                  <c:v>31</c:v>
                </c:pt>
                <c:pt idx="17">
                  <c:v>34</c:v>
                </c:pt>
                <c:pt idx="18">
                  <c:v>32</c:v>
                </c:pt>
                <c:pt idx="19">
                  <c:v>31</c:v>
                </c:pt>
                <c:pt idx="20">
                  <c:v>32</c:v>
                </c:pt>
                <c:pt idx="21">
                  <c:v>29</c:v>
                </c:pt>
              </c:numCache>
            </c:numRef>
          </c:val>
        </c:ser>
        <c:ser>
          <c:idx val="2"/>
          <c:order val="2"/>
          <c:tx>
            <c:strRef>
              <c:f>agosto2011!$A$69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agosto2011!$C$69:$Y$69</c:f>
              <c:numCache>
                <c:formatCode>0.0_ ;[Red]\-0.0\ </c:formatCode>
                <c:ptCount val="23"/>
                <c:pt idx="0">
                  <c:v>10.4</c:v>
                </c:pt>
                <c:pt idx="1">
                  <c:v>8.1999999999999993</c:v>
                </c:pt>
                <c:pt idx="2">
                  <c:v>11.2</c:v>
                </c:pt>
                <c:pt idx="3">
                  <c:v>9.8000000000000007</c:v>
                </c:pt>
                <c:pt idx="4">
                  <c:v>10.7</c:v>
                </c:pt>
                <c:pt idx="5">
                  <c:v>8.5</c:v>
                </c:pt>
                <c:pt idx="6">
                  <c:v>10.9</c:v>
                </c:pt>
                <c:pt idx="7">
                  <c:v>10.3</c:v>
                </c:pt>
                <c:pt idx="8">
                  <c:v>13.8</c:v>
                </c:pt>
                <c:pt idx="9">
                  <c:v>10.3</c:v>
                </c:pt>
                <c:pt idx="10">
                  <c:v>11.4</c:v>
                </c:pt>
                <c:pt idx="11">
                  <c:v>11.9</c:v>
                </c:pt>
                <c:pt idx="12">
                  <c:v>10.4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9</c:v>
                </c:pt>
                <c:pt idx="19">
                  <c:v>12</c:v>
                </c:pt>
                <c:pt idx="20">
                  <c:v>10</c:v>
                </c:pt>
                <c:pt idx="21">
                  <c:v>13</c:v>
                </c:pt>
              </c:numCache>
            </c:numRef>
          </c:val>
        </c:ser>
        <c:axId val="251984896"/>
        <c:axId val="251798272"/>
      </c:barChart>
      <c:catAx>
        <c:axId val="251984896"/>
        <c:scaling>
          <c:orientation val="minMax"/>
        </c:scaling>
        <c:axPos val="b"/>
        <c:numFmt formatCode="General" sourceLinked="1"/>
        <c:majorTickMark val="none"/>
        <c:tickLblPos val="low"/>
        <c:crossAx val="251798272"/>
        <c:crosses val="autoZero"/>
        <c:auto val="1"/>
        <c:lblAlgn val="ctr"/>
        <c:lblOffset val="100"/>
      </c:catAx>
      <c:valAx>
        <c:axId val="251798272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51984896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921" r="0.75000000000000921" t="1" header="0.5" footer="0.5"/>
    <c:pageSetup paperSize="9" orientation="landscape" horizontalDpi="0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Agosto: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agosto2011!$A$71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agosto2011!$C$71:$Y$71</c:f>
              <c:numCache>
                <c:formatCode>0.0</c:formatCode>
                <c:ptCount val="23"/>
                <c:pt idx="0">
                  <c:v>30.800000000000004</c:v>
                </c:pt>
                <c:pt idx="1">
                  <c:v>160.80000000000001</c:v>
                </c:pt>
                <c:pt idx="2" formatCode="0_ ;[Red]\-0\ ">
                  <c:v>69.599999999999994</c:v>
                </c:pt>
                <c:pt idx="3" formatCode="0_ ;[Red]\-0\ ">
                  <c:v>48</c:v>
                </c:pt>
                <c:pt idx="4" formatCode="0_ ;[Red]\-0\ ">
                  <c:v>166</c:v>
                </c:pt>
                <c:pt idx="5" formatCode="0_ ;[Red]\-0\ ">
                  <c:v>110</c:v>
                </c:pt>
                <c:pt idx="6" formatCode="0">
                  <c:v>70</c:v>
                </c:pt>
                <c:pt idx="7" formatCode="0">
                  <c:v>328</c:v>
                </c:pt>
                <c:pt idx="8" formatCode="0">
                  <c:v>96</c:v>
                </c:pt>
                <c:pt idx="9" formatCode="0">
                  <c:v>326</c:v>
                </c:pt>
                <c:pt idx="10" formatCode="0">
                  <c:v>115</c:v>
                </c:pt>
                <c:pt idx="11" formatCode="0">
                  <c:v>194</c:v>
                </c:pt>
                <c:pt idx="12" formatCode="0">
                  <c:v>176</c:v>
                </c:pt>
                <c:pt idx="13" formatCode="0_ ;[Red]\-0\ ">
                  <c:v>154</c:v>
                </c:pt>
                <c:pt idx="14" formatCode="0_ ;[Red]\-0\ ">
                  <c:v>174</c:v>
                </c:pt>
                <c:pt idx="15" formatCode="0_ ;[Red]\-0\ ">
                  <c:v>191</c:v>
                </c:pt>
                <c:pt idx="16" formatCode="0_ ;[Red]\-0\ ">
                  <c:v>160</c:v>
                </c:pt>
                <c:pt idx="17" formatCode="0_ ;[Red]\-0\ ">
                  <c:v>94</c:v>
                </c:pt>
                <c:pt idx="18" formatCode="0_ ;[Red]\-0\ ">
                  <c:v>90</c:v>
                </c:pt>
                <c:pt idx="19" formatCode="0_ ;[Red]\-0\ ">
                  <c:v>126</c:v>
                </c:pt>
                <c:pt idx="20" formatCode="0_ ;[Red]\-0\ ">
                  <c:v>51</c:v>
                </c:pt>
              </c:numCache>
            </c:numRef>
          </c:val>
        </c:ser>
        <c:ser>
          <c:idx val="1"/>
          <c:order val="1"/>
          <c:tx>
            <c:strRef>
              <c:f>agosto2011!$A$72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agosto2011!$C$72:$Y$72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 formatCode="0_ ;[Red]\-0\ ">
                  <c:v>0</c:v>
                </c:pt>
                <c:pt idx="3" formatCode="0_ ;[Red]\-0\ ">
                  <c:v>0</c:v>
                </c:pt>
                <c:pt idx="4" formatCode="0_ ;[Red]\-0\ ">
                  <c:v>0</c:v>
                </c:pt>
                <c:pt idx="5" formatCode="0_ ;[Red]\-0\ 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0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251827328"/>
        <c:axId val="251828864"/>
      </c:barChart>
      <c:catAx>
        <c:axId val="251827328"/>
        <c:scaling>
          <c:orientation val="minMax"/>
        </c:scaling>
        <c:axPos val="b"/>
        <c:numFmt formatCode="General" sourceLinked="1"/>
        <c:majorTickMark val="none"/>
        <c:tickLblPos val="nextTo"/>
        <c:crossAx val="251828864"/>
        <c:crosses val="autoZero"/>
        <c:auto val="1"/>
        <c:lblAlgn val="ctr"/>
        <c:lblOffset val="100"/>
      </c:catAx>
      <c:valAx>
        <c:axId val="251828864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182732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22" l="0.70000000000000062" r="0.70000000000000062" t="0.75000000000000822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Agosto: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agosto2011!$A$73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agosto2011!$C$73:$Y$73</c:f>
              <c:numCache>
                <c:formatCode>0</c:formatCode>
                <c:ptCount val="23"/>
                <c:pt idx="0">
                  <c:v>7</c:v>
                </c:pt>
                <c:pt idx="1">
                  <c:v>8</c:v>
                </c:pt>
                <c:pt idx="2" formatCode="0_ ;[Red]\-0\ ">
                  <c:v>10</c:v>
                </c:pt>
                <c:pt idx="3" formatCode="0_ ;[Red]\-0\ ">
                  <c:v>7</c:v>
                </c:pt>
                <c:pt idx="4" formatCode="0_ ;[Red]\-0\ ">
                  <c:v>12</c:v>
                </c:pt>
                <c:pt idx="5" formatCode="0_ ;[Red]\-0\ ">
                  <c:v>8</c:v>
                </c:pt>
                <c:pt idx="6">
                  <c:v>7</c:v>
                </c:pt>
                <c:pt idx="7">
                  <c:v>14</c:v>
                </c:pt>
                <c:pt idx="8">
                  <c:v>9</c:v>
                </c:pt>
                <c:pt idx="9">
                  <c:v>12</c:v>
                </c:pt>
                <c:pt idx="10">
                  <c:v>7</c:v>
                </c:pt>
                <c:pt idx="11">
                  <c:v>11</c:v>
                </c:pt>
                <c:pt idx="12">
                  <c:v>13</c:v>
                </c:pt>
                <c:pt idx="13" formatCode="0_ ;[Red]\-0\ ">
                  <c:v>6</c:v>
                </c:pt>
                <c:pt idx="14" formatCode="0_ ;[Red]\-0\ ">
                  <c:v>9</c:v>
                </c:pt>
                <c:pt idx="15" formatCode="0_ ;[Red]\-0\ ">
                  <c:v>9</c:v>
                </c:pt>
                <c:pt idx="16" formatCode="0_ ;[Red]\-0\ ">
                  <c:v>8</c:v>
                </c:pt>
                <c:pt idx="17" formatCode="0_ ;[Red]\-0\ ">
                  <c:v>6</c:v>
                </c:pt>
                <c:pt idx="18" formatCode="0_ ;[Red]\-0\ ">
                  <c:v>6</c:v>
                </c:pt>
                <c:pt idx="19" formatCode="0_ ;[Red]\-0\ ">
                  <c:v>7</c:v>
                </c:pt>
                <c:pt idx="20" formatCode="0_ ;[Red]\-0\ ">
                  <c:v>3</c:v>
                </c:pt>
              </c:numCache>
            </c:numRef>
          </c:val>
        </c:ser>
        <c:ser>
          <c:idx val="1"/>
          <c:order val="1"/>
          <c:tx>
            <c:strRef>
              <c:f>agosto2011!$A$74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agosto2011!$C$74:$Y$74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axId val="252058624"/>
        <c:axId val="252068608"/>
      </c:barChart>
      <c:catAx>
        <c:axId val="252058624"/>
        <c:scaling>
          <c:orientation val="minMax"/>
        </c:scaling>
        <c:axPos val="b"/>
        <c:numFmt formatCode="General" sourceLinked="1"/>
        <c:majorTickMark val="none"/>
        <c:tickLblPos val="nextTo"/>
        <c:crossAx val="252068608"/>
        <c:crosses val="autoZero"/>
        <c:auto val="1"/>
        <c:lblAlgn val="ctr"/>
        <c:lblOffset val="100"/>
      </c:catAx>
      <c:valAx>
        <c:axId val="252068608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520586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Agosto: Vento: Raffica Massima e Velocità Media (Km/h)</a:t>
            </a:r>
          </a:p>
        </c:rich>
      </c:tx>
      <c:layout>
        <c:manualLayout>
          <c:xMode val="edge"/>
          <c:yMode val="edge"/>
          <c:x val="0.46640048191714689"/>
          <c:y val="2.777777777777864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agosto2011!$A$77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agosto2011!$C$77:$Y$77</c:f>
              <c:numCache>
                <c:formatCode>0.0</c:formatCode>
                <c:ptCount val="23"/>
                <c:pt idx="0">
                  <c:v>54.7</c:v>
                </c:pt>
                <c:pt idx="1">
                  <c:v>67.599999999999994</c:v>
                </c:pt>
                <c:pt idx="2">
                  <c:v>41.8</c:v>
                </c:pt>
                <c:pt idx="3">
                  <c:v>21.2</c:v>
                </c:pt>
              </c:numCache>
            </c:numRef>
          </c:val>
        </c:ser>
        <c:ser>
          <c:idx val="1"/>
          <c:order val="1"/>
          <c:tx>
            <c:strRef>
              <c:f>agosto2011!$A$78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agosto2011!$C$78:$Y$78</c:f>
              <c:numCache>
                <c:formatCode>0.00</c:formatCode>
                <c:ptCount val="23"/>
                <c:pt idx="0" formatCode="0.0">
                  <c:v>3.8567876344086023</c:v>
                </c:pt>
                <c:pt idx="1">
                  <c:v>3.6467741935483868</c:v>
                </c:pt>
                <c:pt idx="2">
                  <c:v>4.338037634408602</c:v>
                </c:pt>
                <c:pt idx="3">
                  <c:v>4.3129032258064495</c:v>
                </c:pt>
              </c:numCache>
            </c:numRef>
          </c:val>
        </c:ser>
        <c:axId val="252093568"/>
        <c:axId val="252095104"/>
      </c:barChart>
      <c:catAx>
        <c:axId val="252093568"/>
        <c:scaling>
          <c:orientation val="minMax"/>
        </c:scaling>
        <c:axPos val="b"/>
        <c:numFmt formatCode="General" sourceLinked="1"/>
        <c:majorTickMark val="none"/>
        <c:tickLblPos val="nextTo"/>
        <c:crossAx val="252095104"/>
        <c:crosses val="autoZero"/>
        <c:auto val="1"/>
        <c:lblAlgn val="ctr"/>
        <c:lblOffset val="100"/>
      </c:catAx>
      <c:valAx>
        <c:axId val="252095104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209356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Gennaio: Vento: Raffica Massima e Velocità Media (Km/h)</a:t>
            </a:r>
          </a:p>
        </c:rich>
      </c:tx>
      <c:layout>
        <c:manualLayout>
          <c:xMode val="edge"/>
          <c:yMode val="edge"/>
          <c:x val="0.46640048191714512"/>
          <c:y val="2.7777777777778474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gennaio2011!$A$77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gennaio2011!$C$77:$Y$77</c:f>
              <c:numCache>
                <c:formatCode>0.0_ ;[Red]\-0.0\ </c:formatCode>
                <c:ptCount val="23"/>
                <c:pt idx="0">
                  <c:v>20.9</c:v>
                </c:pt>
                <c:pt idx="1">
                  <c:v>41.8</c:v>
                </c:pt>
              </c:numCache>
            </c:numRef>
          </c:val>
        </c:ser>
        <c:ser>
          <c:idx val="1"/>
          <c:order val="1"/>
          <c:tx>
            <c:strRef>
              <c:f>gennaio2011!$A$78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gennaio2011!$C$78:$Y$78</c:f>
              <c:numCache>
                <c:formatCode>0.0_ ;[Red]\-0.0\ </c:formatCode>
                <c:ptCount val="23"/>
                <c:pt idx="0">
                  <c:v>2.1591397849462362</c:v>
                </c:pt>
                <c:pt idx="1">
                  <c:v>2.3608870967741939</c:v>
                </c:pt>
              </c:numCache>
            </c:numRef>
          </c:val>
        </c:ser>
        <c:axId val="152924160"/>
        <c:axId val="152925696"/>
      </c:barChart>
      <c:catAx>
        <c:axId val="152924160"/>
        <c:scaling>
          <c:orientation val="minMax"/>
        </c:scaling>
        <c:axPos val="b"/>
        <c:numFmt formatCode="General" sourceLinked="1"/>
        <c:majorTickMark val="none"/>
        <c:tickLblPos val="nextTo"/>
        <c:crossAx val="152925696"/>
        <c:crosses val="autoZero"/>
        <c:auto val="1"/>
        <c:lblAlgn val="ctr"/>
        <c:lblOffset val="100"/>
      </c:catAx>
      <c:valAx>
        <c:axId val="152925696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15292416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55" l="0.70000000000000062" r="0.70000000000000062" t="0.75000000000000655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Agosto: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agosto2011!$A$79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agosto2011!$C$79:$Y$79</c:f>
              <c:numCache>
                <c:formatCode>#,##0</c:formatCode>
                <c:ptCount val="23"/>
                <c:pt idx="0">
                  <c:v>380.48387096774195</c:v>
                </c:pt>
                <c:pt idx="1">
                  <c:v>295.61290322580646</c:v>
                </c:pt>
                <c:pt idx="2">
                  <c:v>372.58064516129031</c:v>
                </c:pt>
              </c:numCache>
            </c:numRef>
          </c:val>
        </c:ser>
        <c:ser>
          <c:idx val="1"/>
          <c:order val="1"/>
          <c:tx>
            <c:strRef>
              <c:f>agosto2011!$A$80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agosto2011!$C$63:$Y$63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agosto2011!$C$80:$Y$80</c:f>
              <c:numCache>
                <c:formatCode>#,##0</c:formatCode>
                <c:ptCount val="23"/>
                <c:pt idx="0">
                  <c:v>1109</c:v>
                </c:pt>
                <c:pt idx="1">
                  <c:v>1111</c:v>
                </c:pt>
                <c:pt idx="2">
                  <c:v>1107</c:v>
                </c:pt>
              </c:numCache>
            </c:numRef>
          </c:val>
        </c:ser>
        <c:axId val="252115968"/>
        <c:axId val="251876096"/>
      </c:barChart>
      <c:catAx>
        <c:axId val="252115968"/>
        <c:scaling>
          <c:orientation val="minMax"/>
        </c:scaling>
        <c:axPos val="b"/>
        <c:numFmt formatCode="General" sourceLinked="1"/>
        <c:majorTickMark val="none"/>
        <c:tickLblPos val="nextTo"/>
        <c:crossAx val="251876096"/>
        <c:crosses val="autoZero"/>
        <c:auto val="1"/>
        <c:lblAlgn val="ctr"/>
        <c:lblOffset val="100"/>
      </c:catAx>
      <c:valAx>
        <c:axId val="251876096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5211596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Settembre: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settembre2011!$A$64:$B$64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settembre2011!$C$64:$Y$64</c:f>
              <c:numCache>
                <c:formatCode>0.0_ ;[Red]\-0.0\ </c:formatCode>
                <c:ptCount val="23"/>
                <c:pt idx="0">
                  <c:v>18.578402777777775</c:v>
                </c:pt>
                <c:pt idx="1">
                  <c:v>15.34395833333333</c:v>
                </c:pt>
                <c:pt idx="2">
                  <c:v>17.247291666666669</c:v>
                </c:pt>
                <c:pt idx="3">
                  <c:v>16.065833333333334</c:v>
                </c:pt>
                <c:pt idx="4">
                  <c:v>16.192499999999999</c:v>
                </c:pt>
                <c:pt idx="5">
                  <c:v>18.561666666666664</c:v>
                </c:pt>
                <c:pt idx="6">
                  <c:v>17.255833333333335</c:v>
                </c:pt>
                <c:pt idx="7">
                  <c:v>17.39083333333333</c:v>
                </c:pt>
                <c:pt idx="8">
                  <c:v>16.302499999999998</c:v>
                </c:pt>
                <c:pt idx="9">
                  <c:v>16.084166666666665</c:v>
                </c:pt>
                <c:pt idx="10">
                  <c:v>14.244166666666668</c:v>
                </c:pt>
                <c:pt idx="11">
                  <c:v>17.23833333333333</c:v>
                </c:pt>
                <c:pt idx="12">
                  <c:v>17.820000000000004</c:v>
                </c:pt>
                <c:pt idx="13">
                  <c:v>15.441666666666666</c:v>
                </c:pt>
                <c:pt idx="14">
                  <c:v>17.808333333333334</c:v>
                </c:pt>
                <c:pt idx="15">
                  <c:v>13.191666666666666</c:v>
                </c:pt>
                <c:pt idx="16">
                  <c:v>13.45</c:v>
                </c:pt>
                <c:pt idx="17">
                  <c:v>14.858333333333333</c:v>
                </c:pt>
                <c:pt idx="18">
                  <c:v>14.466666666666667</c:v>
                </c:pt>
                <c:pt idx="19">
                  <c:v>15.45</c:v>
                </c:pt>
                <c:pt idx="20">
                  <c:v>17.766666666666666</c:v>
                </c:pt>
                <c:pt idx="21">
                  <c:v>16.633333333333333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settembre2011!$C$68:$Y$68</c:f>
              <c:numCache>
                <c:formatCode>0.0_ ;[Red]\-0.0\ </c:formatCode>
                <c:ptCount val="23"/>
                <c:pt idx="0">
                  <c:v>28.2</c:v>
                </c:pt>
                <c:pt idx="1">
                  <c:v>24.6</c:v>
                </c:pt>
                <c:pt idx="2">
                  <c:v>28.2</c:v>
                </c:pt>
                <c:pt idx="3">
                  <c:v>27.5</c:v>
                </c:pt>
                <c:pt idx="4">
                  <c:v>28</c:v>
                </c:pt>
                <c:pt idx="5">
                  <c:v>31.6</c:v>
                </c:pt>
                <c:pt idx="6">
                  <c:v>29.6</c:v>
                </c:pt>
                <c:pt idx="7">
                  <c:v>30</c:v>
                </c:pt>
                <c:pt idx="8">
                  <c:v>28.2</c:v>
                </c:pt>
                <c:pt idx="9">
                  <c:v>29.5</c:v>
                </c:pt>
                <c:pt idx="10">
                  <c:v>26.6</c:v>
                </c:pt>
                <c:pt idx="11">
                  <c:v>26.9</c:v>
                </c:pt>
                <c:pt idx="12">
                  <c:v>27.6</c:v>
                </c:pt>
                <c:pt idx="13">
                  <c:v>27</c:v>
                </c:pt>
                <c:pt idx="14">
                  <c:v>29</c:v>
                </c:pt>
                <c:pt idx="15">
                  <c:v>27</c:v>
                </c:pt>
                <c:pt idx="16">
                  <c:v>26</c:v>
                </c:pt>
                <c:pt idx="17">
                  <c:v>27</c:v>
                </c:pt>
                <c:pt idx="18">
                  <c:v>24</c:v>
                </c:pt>
                <c:pt idx="19">
                  <c:v>27</c:v>
                </c:pt>
                <c:pt idx="20">
                  <c:v>30</c:v>
                </c:pt>
                <c:pt idx="21">
                  <c:v>25</c:v>
                </c:pt>
              </c:numCache>
            </c:numRef>
          </c:val>
        </c:ser>
        <c:ser>
          <c:idx val="2"/>
          <c:order val="2"/>
          <c:tx>
            <c:strRef>
              <c:f>settembre2011!$A$69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settembre2011!$C$69:$Y$69</c:f>
              <c:numCache>
                <c:formatCode>0.0_ ;[Red]\-0.0\ </c:formatCode>
                <c:ptCount val="23"/>
                <c:pt idx="0">
                  <c:v>6.5</c:v>
                </c:pt>
                <c:pt idx="1">
                  <c:v>6.2</c:v>
                </c:pt>
                <c:pt idx="2">
                  <c:v>9.9</c:v>
                </c:pt>
                <c:pt idx="3">
                  <c:v>6.5</c:v>
                </c:pt>
                <c:pt idx="4">
                  <c:v>4.9000000000000004</c:v>
                </c:pt>
                <c:pt idx="5">
                  <c:v>9.8000000000000007</c:v>
                </c:pt>
                <c:pt idx="6">
                  <c:v>9.1999999999999993</c:v>
                </c:pt>
                <c:pt idx="7">
                  <c:v>6</c:v>
                </c:pt>
                <c:pt idx="8">
                  <c:v>7.6</c:v>
                </c:pt>
                <c:pt idx="9">
                  <c:v>4.3</c:v>
                </c:pt>
                <c:pt idx="10">
                  <c:v>4.0999999999999996</c:v>
                </c:pt>
                <c:pt idx="11">
                  <c:v>8.1</c:v>
                </c:pt>
                <c:pt idx="12">
                  <c:v>10.199999999999999</c:v>
                </c:pt>
                <c:pt idx="13">
                  <c:v>4</c:v>
                </c:pt>
                <c:pt idx="14">
                  <c:v>8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7</c:v>
                </c:pt>
                <c:pt idx="21">
                  <c:v>10</c:v>
                </c:pt>
              </c:numCache>
            </c:numRef>
          </c:val>
        </c:ser>
        <c:axId val="252553856"/>
        <c:axId val="252555648"/>
      </c:barChart>
      <c:catAx>
        <c:axId val="252553856"/>
        <c:scaling>
          <c:orientation val="minMax"/>
        </c:scaling>
        <c:axPos val="b"/>
        <c:numFmt formatCode="General" sourceLinked="1"/>
        <c:majorTickMark val="none"/>
        <c:tickLblPos val="low"/>
        <c:crossAx val="252555648"/>
        <c:crosses val="autoZero"/>
        <c:auto val="1"/>
        <c:lblAlgn val="ctr"/>
        <c:lblOffset val="100"/>
      </c:catAx>
      <c:valAx>
        <c:axId val="252555648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52553856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944" r="0.75000000000000944" t="1" header="0.5" footer="0.5"/>
    <c:pageSetup paperSize="9" orientation="landscape" horizontalDpi="0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Settembre</a:t>
            </a:r>
            <a:r>
              <a:rPr lang="it-IT"/>
              <a:t>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settembre2011!$A$71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settembre2011!$C$71:$Y$71</c:f>
              <c:numCache>
                <c:formatCode>0.0</c:formatCode>
                <c:ptCount val="23"/>
                <c:pt idx="0">
                  <c:v>46.399999999999991</c:v>
                </c:pt>
                <c:pt idx="1">
                  <c:v>44</c:v>
                </c:pt>
                <c:pt idx="2" formatCode="0_ ;[Red]\-0\ ">
                  <c:v>128.79999999999998</c:v>
                </c:pt>
                <c:pt idx="3" formatCode="0_ ;[Red]\-0\ ">
                  <c:v>190</c:v>
                </c:pt>
                <c:pt idx="4" formatCode="0_ ;[Red]\-0\ ">
                  <c:v>68</c:v>
                </c:pt>
                <c:pt idx="5" formatCode="0_ ;[Red]\-0\ ">
                  <c:v>386</c:v>
                </c:pt>
                <c:pt idx="6" formatCode="0">
                  <c:v>172</c:v>
                </c:pt>
                <c:pt idx="7" formatCode="0">
                  <c:v>74</c:v>
                </c:pt>
                <c:pt idx="8" formatCode="0">
                  <c:v>174</c:v>
                </c:pt>
                <c:pt idx="9" formatCode="0">
                  <c:v>114</c:v>
                </c:pt>
                <c:pt idx="10" formatCode="0">
                  <c:v>81</c:v>
                </c:pt>
                <c:pt idx="11" formatCode="0">
                  <c:v>464</c:v>
                </c:pt>
                <c:pt idx="12" formatCode="0">
                  <c:v>289</c:v>
                </c:pt>
                <c:pt idx="13" formatCode="0_ ;[Red]\-0\ ">
                  <c:v>253</c:v>
                </c:pt>
                <c:pt idx="14" formatCode="0_ ;[Red]\-0\ ">
                  <c:v>49</c:v>
                </c:pt>
                <c:pt idx="15" formatCode="0_ ;[Red]\-0\ ">
                  <c:v>184</c:v>
                </c:pt>
                <c:pt idx="16" formatCode="0_ ;[Red]\-0\ ">
                  <c:v>328</c:v>
                </c:pt>
                <c:pt idx="17" formatCode="0_ ;[Red]\-0\ ">
                  <c:v>305</c:v>
                </c:pt>
                <c:pt idx="18" formatCode="0_ ;[Red]\-0\ ">
                  <c:v>372</c:v>
                </c:pt>
                <c:pt idx="19" formatCode="0_ ;[Red]\-0\ ">
                  <c:v>348</c:v>
                </c:pt>
                <c:pt idx="20" formatCode="0_ ;[Red]\-0\ ">
                  <c:v>273</c:v>
                </c:pt>
              </c:numCache>
            </c:numRef>
          </c:val>
        </c:ser>
        <c:ser>
          <c:idx val="1"/>
          <c:order val="1"/>
          <c:tx>
            <c:strRef>
              <c:f>settembre2011!$A$72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settembre2011!$C$72:$Y$72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 formatCode="0_ ;[Red]\-0\ ">
                  <c:v>0</c:v>
                </c:pt>
                <c:pt idx="3" formatCode="0_ ;[Red]\-0\ ">
                  <c:v>0</c:v>
                </c:pt>
                <c:pt idx="4" formatCode="0_ ;[Red]\-0\ ">
                  <c:v>0</c:v>
                </c:pt>
                <c:pt idx="5" formatCode="0_ ;[Red]\-0\ 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0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252457728"/>
        <c:axId val="252459264"/>
      </c:barChart>
      <c:catAx>
        <c:axId val="252457728"/>
        <c:scaling>
          <c:orientation val="minMax"/>
        </c:scaling>
        <c:axPos val="b"/>
        <c:numFmt formatCode="General" sourceLinked="1"/>
        <c:majorTickMark val="none"/>
        <c:tickLblPos val="nextTo"/>
        <c:crossAx val="252459264"/>
        <c:crosses val="autoZero"/>
        <c:auto val="1"/>
        <c:lblAlgn val="ctr"/>
        <c:lblOffset val="100"/>
      </c:catAx>
      <c:valAx>
        <c:axId val="252459264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245772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44" l="0.70000000000000062" r="0.70000000000000062" t="0.75000000000000844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Settembre</a:t>
            </a:r>
            <a:r>
              <a:rPr lang="it-IT"/>
              <a:t>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settembre2011!$A$73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settembre2011!$C$73:$Y$73</c:f>
              <c:numCache>
                <c:formatCode>0</c:formatCode>
                <c:ptCount val="23"/>
                <c:pt idx="0">
                  <c:v>7</c:v>
                </c:pt>
                <c:pt idx="1">
                  <c:v>11</c:v>
                </c:pt>
                <c:pt idx="2" formatCode="0_ ;[Red]\-0\ ">
                  <c:v>11</c:v>
                </c:pt>
                <c:pt idx="3" formatCode="0_ ;[Red]\-0\ ">
                  <c:v>13</c:v>
                </c:pt>
                <c:pt idx="4" formatCode="0_ ;[Red]\-0\ ">
                  <c:v>5</c:v>
                </c:pt>
                <c:pt idx="5" formatCode="0_ ;[Red]\-0\ ">
                  <c:v>9</c:v>
                </c:pt>
                <c:pt idx="6">
                  <c:v>11</c:v>
                </c:pt>
                <c:pt idx="7">
                  <c:v>6</c:v>
                </c:pt>
                <c:pt idx="8">
                  <c:v>6</c:v>
                </c:pt>
                <c:pt idx="9">
                  <c:v>9</c:v>
                </c:pt>
                <c:pt idx="10">
                  <c:v>9</c:v>
                </c:pt>
                <c:pt idx="11">
                  <c:v>8</c:v>
                </c:pt>
                <c:pt idx="12">
                  <c:v>10</c:v>
                </c:pt>
                <c:pt idx="13" formatCode="0_ ;[Red]\-0\ ">
                  <c:v>11</c:v>
                </c:pt>
                <c:pt idx="14" formatCode="0_ ;[Red]\-0\ ">
                  <c:v>5</c:v>
                </c:pt>
                <c:pt idx="15" formatCode="0_ ;[Red]\-0\ ">
                  <c:v>8</c:v>
                </c:pt>
                <c:pt idx="16" formatCode="0_ ;[Red]\-0\ ">
                  <c:v>9</c:v>
                </c:pt>
                <c:pt idx="17" formatCode="0_ ;[Red]\-0\ ">
                  <c:v>12</c:v>
                </c:pt>
                <c:pt idx="18" formatCode="0_ ;[Red]\-0\ ">
                  <c:v>7</c:v>
                </c:pt>
                <c:pt idx="19" formatCode="0_ ;[Red]\-0\ ">
                  <c:v>11</c:v>
                </c:pt>
                <c:pt idx="20" formatCode="0_ ;[Red]\-0\ ">
                  <c:v>8</c:v>
                </c:pt>
              </c:numCache>
            </c:numRef>
          </c:val>
        </c:ser>
        <c:ser>
          <c:idx val="1"/>
          <c:order val="1"/>
          <c:tx>
            <c:strRef>
              <c:f>settembre2011!$A$74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settembre2011!$C$74:$Y$74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axId val="252488320"/>
        <c:axId val="252387712"/>
      </c:barChart>
      <c:catAx>
        <c:axId val="252488320"/>
        <c:scaling>
          <c:orientation val="minMax"/>
        </c:scaling>
        <c:axPos val="b"/>
        <c:numFmt formatCode="General" sourceLinked="1"/>
        <c:majorTickMark val="none"/>
        <c:tickLblPos val="nextTo"/>
        <c:crossAx val="252387712"/>
        <c:crosses val="autoZero"/>
        <c:auto val="1"/>
        <c:lblAlgn val="ctr"/>
        <c:lblOffset val="100"/>
      </c:catAx>
      <c:valAx>
        <c:axId val="252387712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5248832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Settembre</a:t>
            </a:r>
            <a:r>
              <a:rPr lang="it-IT"/>
              <a:t>: Vento: Raffica Massima e Velocità Media (Km/h)</a:t>
            </a:r>
          </a:p>
        </c:rich>
      </c:tx>
      <c:layout>
        <c:manualLayout>
          <c:xMode val="edge"/>
          <c:yMode val="edge"/>
          <c:x val="0.46640048191714711"/>
          <c:y val="2.7777777777778657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settembre2011!$A$77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settembre2011!$C$77:$Y$77</c:f>
              <c:numCache>
                <c:formatCode>0.0</c:formatCode>
                <c:ptCount val="23"/>
                <c:pt idx="0">
                  <c:v>40.200000000000003</c:v>
                </c:pt>
                <c:pt idx="1">
                  <c:v>24.1</c:v>
                </c:pt>
                <c:pt idx="2">
                  <c:v>53.1</c:v>
                </c:pt>
                <c:pt idx="3">
                  <c:v>34.6</c:v>
                </c:pt>
              </c:numCache>
            </c:numRef>
          </c:val>
        </c:ser>
        <c:ser>
          <c:idx val="1"/>
          <c:order val="1"/>
          <c:tx>
            <c:strRef>
              <c:f>settembre2011!$A$78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settembre2011!$C$78:$Y$78</c:f>
              <c:numCache>
                <c:formatCode>0.00</c:formatCode>
                <c:ptCount val="23"/>
                <c:pt idx="0" formatCode="0.0">
                  <c:v>3.8835416666666664</c:v>
                </c:pt>
                <c:pt idx="1">
                  <c:v>3.6235416666666662</c:v>
                </c:pt>
                <c:pt idx="2">
                  <c:v>4.1045833333333333</c:v>
                </c:pt>
                <c:pt idx="3">
                  <c:v>2.9466666666666659</c:v>
                </c:pt>
              </c:numCache>
            </c:numRef>
          </c:val>
        </c:ser>
        <c:axId val="252412672"/>
        <c:axId val="252414208"/>
      </c:barChart>
      <c:catAx>
        <c:axId val="252412672"/>
        <c:scaling>
          <c:orientation val="minMax"/>
        </c:scaling>
        <c:axPos val="b"/>
        <c:numFmt formatCode="General" sourceLinked="1"/>
        <c:majorTickMark val="none"/>
        <c:tickLblPos val="nextTo"/>
        <c:crossAx val="252414208"/>
        <c:crosses val="autoZero"/>
        <c:auto val="1"/>
        <c:lblAlgn val="ctr"/>
        <c:lblOffset val="100"/>
      </c:catAx>
      <c:valAx>
        <c:axId val="252414208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241267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Settembre</a:t>
            </a:r>
            <a:r>
              <a:rPr lang="it-IT"/>
              <a:t>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settembre2011!$A$79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settembre2011!$C$79:$Y$79</c:f>
              <c:numCache>
                <c:formatCode>#,##0</c:formatCode>
                <c:ptCount val="23"/>
                <c:pt idx="0">
                  <c:v>306.2</c:v>
                </c:pt>
                <c:pt idx="1">
                  <c:v>281.33333333333331</c:v>
                </c:pt>
                <c:pt idx="2">
                  <c:v>284.7</c:v>
                </c:pt>
              </c:numCache>
            </c:numRef>
          </c:val>
        </c:ser>
        <c:ser>
          <c:idx val="1"/>
          <c:order val="1"/>
          <c:tx>
            <c:strRef>
              <c:f>settembre2011!$A$80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settembre2011!$C$63:$Y$63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settembre2011!$C$80:$Y$80</c:f>
              <c:numCache>
                <c:formatCode>#,##0</c:formatCode>
                <c:ptCount val="23"/>
                <c:pt idx="0">
                  <c:v>1007</c:v>
                </c:pt>
                <c:pt idx="1">
                  <c:v>1041</c:v>
                </c:pt>
                <c:pt idx="2">
                  <c:v>1039</c:v>
                </c:pt>
              </c:numCache>
            </c:numRef>
          </c:val>
        </c:ser>
        <c:axId val="252656256"/>
        <c:axId val="252666240"/>
      </c:barChart>
      <c:catAx>
        <c:axId val="252656256"/>
        <c:scaling>
          <c:orientation val="minMax"/>
        </c:scaling>
        <c:axPos val="b"/>
        <c:numFmt formatCode="General" sourceLinked="1"/>
        <c:majorTickMark val="none"/>
        <c:tickLblPos val="nextTo"/>
        <c:crossAx val="252666240"/>
        <c:crosses val="autoZero"/>
        <c:auto val="1"/>
        <c:lblAlgn val="ctr"/>
        <c:lblOffset val="100"/>
      </c:catAx>
      <c:valAx>
        <c:axId val="252666240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526562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Ottobre: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ottobre2011!$A$64:$B$64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ottobre2011!$C$64:$Y$64</c:f>
              <c:numCache>
                <c:formatCode>0.0_ ;[Red]\-0.0\ </c:formatCode>
                <c:ptCount val="23"/>
                <c:pt idx="0">
                  <c:v>11.442405913978495</c:v>
                </c:pt>
                <c:pt idx="1">
                  <c:v>9.7190188172043026</c:v>
                </c:pt>
                <c:pt idx="2">
                  <c:v>11.146370967741934</c:v>
                </c:pt>
                <c:pt idx="3">
                  <c:v>12.652419354838708</c:v>
                </c:pt>
                <c:pt idx="4">
                  <c:v>11.886290322580642</c:v>
                </c:pt>
                <c:pt idx="5">
                  <c:v>13.687903225806449</c:v>
                </c:pt>
                <c:pt idx="6">
                  <c:v>11.730645161290321</c:v>
                </c:pt>
                <c:pt idx="7">
                  <c:v>12.881451612903225</c:v>
                </c:pt>
                <c:pt idx="8">
                  <c:v>9.6693548387096779</c:v>
                </c:pt>
                <c:pt idx="9">
                  <c:v>11.715322580645163</c:v>
                </c:pt>
                <c:pt idx="10">
                  <c:v>14.467741935483874</c:v>
                </c:pt>
                <c:pt idx="11">
                  <c:v>11.82258064516129</c:v>
                </c:pt>
                <c:pt idx="12">
                  <c:v>11.590322580645161</c:v>
                </c:pt>
                <c:pt idx="13">
                  <c:v>11.243548387096775</c:v>
                </c:pt>
                <c:pt idx="14">
                  <c:v>11.17741935483871</c:v>
                </c:pt>
                <c:pt idx="15">
                  <c:v>10.766129032258064</c:v>
                </c:pt>
                <c:pt idx="16">
                  <c:v>12.258064516129032</c:v>
                </c:pt>
                <c:pt idx="17">
                  <c:v>9.7096774193548381</c:v>
                </c:pt>
                <c:pt idx="18">
                  <c:v>9.4032258064516121</c:v>
                </c:pt>
                <c:pt idx="19">
                  <c:v>8.4838709677419359</c:v>
                </c:pt>
                <c:pt idx="20">
                  <c:v>9.7258064516129039</c:v>
                </c:pt>
                <c:pt idx="21">
                  <c:v>12.451612903225806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ottobre2011!$C$68:$Y$68</c:f>
              <c:numCache>
                <c:formatCode>0.0_ ;[Red]\-0.0\ </c:formatCode>
                <c:ptCount val="23"/>
                <c:pt idx="0">
                  <c:v>27.3</c:v>
                </c:pt>
                <c:pt idx="1">
                  <c:v>20.3</c:v>
                </c:pt>
                <c:pt idx="2">
                  <c:v>23.2</c:v>
                </c:pt>
                <c:pt idx="3">
                  <c:v>23.6</c:v>
                </c:pt>
                <c:pt idx="4">
                  <c:v>24.5</c:v>
                </c:pt>
                <c:pt idx="5">
                  <c:v>24.2</c:v>
                </c:pt>
                <c:pt idx="6">
                  <c:v>19.600000000000001</c:v>
                </c:pt>
                <c:pt idx="7">
                  <c:v>21.9</c:v>
                </c:pt>
                <c:pt idx="8">
                  <c:v>22.8</c:v>
                </c:pt>
                <c:pt idx="9">
                  <c:v>21.1</c:v>
                </c:pt>
                <c:pt idx="10">
                  <c:v>24.5</c:v>
                </c:pt>
                <c:pt idx="11">
                  <c:v>23.2</c:v>
                </c:pt>
                <c:pt idx="12">
                  <c:v>23.5</c:v>
                </c:pt>
                <c:pt idx="13">
                  <c:v>20.100000000000001</c:v>
                </c:pt>
                <c:pt idx="14">
                  <c:v>29</c:v>
                </c:pt>
                <c:pt idx="15">
                  <c:v>24</c:v>
                </c:pt>
                <c:pt idx="16">
                  <c:v>25</c:v>
                </c:pt>
                <c:pt idx="17">
                  <c:v>25</c:v>
                </c:pt>
                <c:pt idx="18">
                  <c:v>20</c:v>
                </c:pt>
                <c:pt idx="19">
                  <c:v>20</c:v>
                </c:pt>
                <c:pt idx="20">
                  <c:v>21</c:v>
                </c:pt>
                <c:pt idx="21">
                  <c:v>20</c:v>
                </c:pt>
              </c:numCache>
            </c:numRef>
          </c:val>
        </c:ser>
        <c:ser>
          <c:idx val="2"/>
          <c:order val="2"/>
          <c:tx>
            <c:strRef>
              <c:f>ottobre2011!$A$69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ottobre2011!$C$69:$Y$69</c:f>
              <c:numCache>
                <c:formatCode>0.0_ ;[Red]\-0.0\ </c:formatCode>
                <c:ptCount val="23"/>
                <c:pt idx="0">
                  <c:v>1.9</c:v>
                </c:pt>
                <c:pt idx="1">
                  <c:v>0.7</c:v>
                </c:pt>
                <c:pt idx="2">
                  <c:v>-0.3</c:v>
                </c:pt>
                <c:pt idx="3">
                  <c:v>3.2</c:v>
                </c:pt>
                <c:pt idx="4">
                  <c:v>-0.9</c:v>
                </c:pt>
                <c:pt idx="5">
                  <c:v>5.6</c:v>
                </c:pt>
                <c:pt idx="6">
                  <c:v>6.3</c:v>
                </c:pt>
                <c:pt idx="7">
                  <c:v>3.6</c:v>
                </c:pt>
                <c:pt idx="8">
                  <c:v>-1.5</c:v>
                </c:pt>
                <c:pt idx="9">
                  <c:v>2.8</c:v>
                </c:pt>
                <c:pt idx="10">
                  <c:v>5.6</c:v>
                </c:pt>
                <c:pt idx="11">
                  <c:v>3.6</c:v>
                </c:pt>
                <c:pt idx="12">
                  <c:v>3.3</c:v>
                </c:pt>
                <c:pt idx="13">
                  <c:v>3</c:v>
                </c:pt>
                <c:pt idx="14">
                  <c:v>-5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-2</c:v>
                </c:pt>
                <c:pt idx="20">
                  <c:v>0</c:v>
                </c:pt>
                <c:pt idx="21">
                  <c:v>4</c:v>
                </c:pt>
              </c:numCache>
            </c:numRef>
          </c:val>
        </c:ser>
        <c:axId val="252774656"/>
        <c:axId val="252784640"/>
      </c:barChart>
      <c:catAx>
        <c:axId val="252774656"/>
        <c:scaling>
          <c:orientation val="minMax"/>
        </c:scaling>
        <c:axPos val="b"/>
        <c:numFmt formatCode="General" sourceLinked="1"/>
        <c:majorTickMark val="none"/>
        <c:tickLblPos val="low"/>
        <c:crossAx val="252784640"/>
        <c:crosses val="autoZero"/>
        <c:auto val="1"/>
        <c:lblAlgn val="ctr"/>
        <c:lblOffset val="100"/>
      </c:catAx>
      <c:valAx>
        <c:axId val="252784640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52774656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966" r="0.75000000000000966" t="1" header="0.5" footer="0.5"/>
    <c:pageSetup paperSize="9" orientation="landscape" horizontalDpi="0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Ottobre</a:t>
            </a:r>
            <a:r>
              <a:rPr lang="it-IT"/>
              <a:t>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ottobre2011!$A$71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ottobre2011!$C$71:$Y$71</c:f>
              <c:numCache>
                <c:formatCode>0.0</c:formatCode>
                <c:ptCount val="23"/>
                <c:pt idx="0">
                  <c:v>31</c:v>
                </c:pt>
                <c:pt idx="1">
                  <c:v>187.8</c:v>
                </c:pt>
                <c:pt idx="2">
                  <c:v>21.800000000000004</c:v>
                </c:pt>
                <c:pt idx="3">
                  <c:v>59</c:v>
                </c:pt>
                <c:pt idx="4">
                  <c:v>30</c:v>
                </c:pt>
                <c:pt idx="5">
                  <c:v>60</c:v>
                </c:pt>
                <c:pt idx="6">
                  <c:v>108</c:v>
                </c:pt>
                <c:pt idx="7">
                  <c:v>282</c:v>
                </c:pt>
                <c:pt idx="8">
                  <c:v>110</c:v>
                </c:pt>
                <c:pt idx="9">
                  <c:v>102</c:v>
                </c:pt>
                <c:pt idx="10">
                  <c:v>106</c:v>
                </c:pt>
                <c:pt idx="11">
                  <c:v>504</c:v>
                </c:pt>
                <c:pt idx="12">
                  <c:v>164</c:v>
                </c:pt>
                <c:pt idx="13">
                  <c:v>200</c:v>
                </c:pt>
                <c:pt idx="14">
                  <c:v>13</c:v>
                </c:pt>
                <c:pt idx="15">
                  <c:v>240</c:v>
                </c:pt>
                <c:pt idx="16">
                  <c:v>101</c:v>
                </c:pt>
                <c:pt idx="17">
                  <c:v>110</c:v>
                </c:pt>
                <c:pt idx="18">
                  <c:v>438</c:v>
                </c:pt>
                <c:pt idx="19">
                  <c:v>327</c:v>
                </c:pt>
                <c:pt idx="20">
                  <c:v>210</c:v>
                </c:pt>
              </c:numCache>
            </c:numRef>
          </c:val>
        </c:ser>
        <c:ser>
          <c:idx val="1"/>
          <c:order val="1"/>
          <c:tx>
            <c:strRef>
              <c:f>ottobre2011!$A$72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ottobre2011!$C$72:$Y$72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0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252813696"/>
        <c:axId val="252815232"/>
      </c:barChart>
      <c:catAx>
        <c:axId val="252813696"/>
        <c:scaling>
          <c:orientation val="minMax"/>
        </c:scaling>
        <c:axPos val="b"/>
        <c:numFmt formatCode="General" sourceLinked="1"/>
        <c:majorTickMark val="none"/>
        <c:tickLblPos val="nextTo"/>
        <c:crossAx val="252815232"/>
        <c:crosses val="autoZero"/>
        <c:auto val="1"/>
        <c:lblAlgn val="ctr"/>
        <c:lblOffset val="100"/>
      </c:catAx>
      <c:valAx>
        <c:axId val="252815232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281369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66" l="0.70000000000000062" r="0.70000000000000062" t="0.75000000000000866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Ottobre</a:t>
            </a:r>
            <a:r>
              <a:rPr lang="it-IT"/>
              <a:t>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ottobre2011!$A$73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ottobre2011!$C$73:$Y$73</c:f>
              <c:numCache>
                <c:formatCode>0</c:formatCode>
                <c:ptCount val="23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7</c:v>
                </c:pt>
                <c:pt idx="4">
                  <c:v>4</c:v>
                </c:pt>
                <c:pt idx="5">
                  <c:v>7</c:v>
                </c:pt>
                <c:pt idx="6">
                  <c:v>8</c:v>
                </c:pt>
                <c:pt idx="7">
                  <c:v>14</c:v>
                </c:pt>
                <c:pt idx="8">
                  <c:v>9</c:v>
                </c:pt>
                <c:pt idx="9">
                  <c:v>2</c:v>
                </c:pt>
                <c:pt idx="10">
                  <c:v>6</c:v>
                </c:pt>
                <c:pt idx="11">
                  <c:v>11</c:v>
                </c:pt>
                <c:pt idx="12">
                  <c:v>10</c:v>
                </c:pt>
                <c:pt idx="13" formatCode="0_ ;[Red]\-0\ ">
                  <c:v>10</c:v>
                </c:pt>
                <c:pt idx="14" formatCode="0_ ;[Red]\-0\ ">
                  <c:v>2</c:v>
                </c:pt>
                <c:pt idx="15" formatCode="0_ ;[Red]\-0\ ">
                  <c:v>9</c:v>
                </c:pt>
                <c:pt idx="16" formatCode="0_ ;[Red]\-0\ ">
                  <c:v>2</c:v>
                </c:pt>
                <c:pt idx="17" formatCode="0_ ;[Red]\-0\ ">
                  <c:v>5</c:v>
                </c:pt>
                <c:pt idx="18" formatCode="0_ ;[Red]\-0\ ">
                  <c:v>14</c:v>
                </c:pt>
                <c:pt idx="19" formatCode="0_ ;[Red]\-0\ ">
                  <c:v>11</c:v>
                </c:pt>
                <c:pt idx="20" formatCode="0_ ;[Red]\-0\ ">
                  <c:v>9</c:v>
                </c:pt>
              </c:numCache>
            </c:numRef>
          </c:val>
        </c:ser>
        <c:ser>
          <c:idx val="1"/>
          <c:order val="1"/>
          <c:tx>
            <c:strRef>
              <c:f>ottobre2011!$A$74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ottobre2011!$C$74:$Y$74</c:f>
              <c:numCache>
                <c:formatCode>0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axId val="252983552"/>
        <c:axId val="252985344"/>
      </c:barChart>
      <c:catAx>
        <c:axId val="252983552"/>
        <c:scaling>
          <c:orientation val="minMax"/>
        </c:scaling>
        <c:axPos val="b"/>
        <c:numFmt formatCode="General" sourceLinked="1"/>
        <c:majorTickMark val="none"/>
        <c:tickLblPos val="nextTo"/>
        <c:crossAx val="252985344"/>
        <c:crosses val="autoZero"/>
        <c:auto val="1"/>
        <c:lblAlgn val="ctr"/>
        <c:lblOffset val="100"/>
      </c:catAx>
      <c:valAx>
        <c:axId val="252985344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5298355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55" l="0.70000000000000062" r="0.70000000000000062" t="0.75000000000000855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Ottobre</a:t>
            </a:r>
            <a:r>
              <a:rPr lang="it-IT"/>
              <a:t>: Vento: Raffica Massima e Velocità Media (Km/h)</a:t>
            </a:r>
          </a:p>
        </c:rich>
      </c:tx>
      <c:layout>
        <c:manualLayout>
          <c:xMode val="edge"/>
          <c:yMode val="edge"/>
          <c:x val="0.46640048191714734"/>
          <c:y val="2.7777777777778682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ottobre2011!$A$77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ottobre2011!$C$77:$Y$77</c:f>
              <c:numCache>
                <c:formatCode>0.0</c:formatCode>
                <c:ptCount val="23"/>
                <c:pt idx="0">
                  <c:v>61.2</c:v>
                </c:pt>
                <c:pt idx="1">
                  <c:v>29</c:v>
                </c:pt>
                <c:pt idx="2">
                  <c:v>57.9</c:v>
                </c:pt>
                <c:pt idx="3">
                  <c:v>24.8</c:v>
                </c:pt>
              </c:numCache>
            </c:numRef>
          </c:val>
        </c:ser>
        <c:ser>
          <c:idx val="1"/>
          <c:order val="1"/>
          <c:tx>
            <c:strRef>
              <c:f>ottobre2011!$A$78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ottobre2011!$C$78:$Y$78</c:f>
              <c:numCache>
                <c:formatCode>0.00</c:formatCode>
                <c:ptCount val="23"/>
                <c:pt idx="0" formatCode="0.0">
                  <c:v>3.6608198924731181</c:v>
                </c:pt>
                <c:pt idx="1">
                  <c:v>2.7920026881720434</c:v>
                </c:pt>
                <c:pt idx="2">
                  <c:v>4.065860215053763</c:v>
                </c:pt>
                <c:pt idx="3">
                  <c:v>2.5258064516129033</c:v>
                </c:pt>
              </c:numCache>
            </c:numRef>
          </c:val>
        </c:ser>
        <c:axId val="253018496"/>
        <c:axId val="253020032"/>
      </c:barChart>
      <c:catAx>
        <c:axId val="253018496"/>
        <c:scaling>
          <c:orientation val="minMax"/>
        </c:scaling>
        <c:axPos val="b"/>
        <c:numFmt formatCode="General" sourceLinked="1"/>
        <c:majorTickMark val="none"/>
        <c:tickLblPos val="nextTo"/>
        <c:crossAx val="253020032"/>
        <c:crosses val="autoZero"/>
        <c:auto val="1"/>
        <c:lblAlgn val="ctr"/>
        <c:lblOffset val="100"/>
      </c:catAx>
      <c:valAx>
        <c:axId val="253020032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301849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55" l="0.70000000000000062" r="0.70000000000000062" t="0.750000000000008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it-IT"/>
              <a:t>Gennaio: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gennaio2011!$A$79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gennaio2011!$C$79:$Y$79</c:f>
              <c:numCache>
                <c:formatCode>0_ ;[Red]\-0\ </c:formatCode>
                <c:ptCount val="23"/>
                <c:pt idx="0">
                  <c:v>140.83870967741936</c:v>
                </c:pt>
                <c:pt idx="1">
                  <c:v>129.38709677419354</c:v>
                </c:pt>
              </c:numCache>
            </c:numRef>
          </c:val>
        </c:ser>
        <c:ser>
          <c:idx val="1"/>
          <c:order val="1"/>
          <c:tx>
            <c:strRef>
              <c:f>gennaio2011!$A$80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gennaio2011!$C$63:$Y$63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gennaio2011!$C$80:$Y$80</c:f>
              <c:numCache>
                <c:formatCode>0_ ;[Red]\-0\ </c:formatCode>
                <c:ptCount val="23"/>
                <c:pt idx="0">
                  <c:v>492</c:v>
                </c:pt>
                <c:pt idx="1">
                  <c:v>529</c:v>
                </c:pt>
              </c:numCache>
            </c:numRef>
          </c:val>
        </c:ser>
        <c:axId val="153159552"/>
        <c:axId val="153161088"/>
      </c:barChart>
      <c:catAx>
        <c:axId val="153159552"/>
        <c:scaling>
          <c:orientation val="minMax"/>
        </c:scaling>
        <c:axPos val="b"/>
        <c:numFmt formatCode="General" sourceLinked="1"/>
        <c:majorTickMark val="none"/>
        <c:tickLblPos val="nextTo"/>
        <c:crossAx val="153161088"/>
        <c:crosses val="autoZero"/>
        <c:auto val="1"/>
        <c:lblAlgn val="ctr"/>
        <c:lblOffset val="100"/>
      </c:catAx>
      <c:valAx>
        <c:axId val="153161088"/>
        <c:scaling>
          <c:orientation val="minMax"/>
        </c:scaling>
        <c:axPos val="l"/>
        <c:majorGridlines/>
        <c:numFmt formatCode="0_ ;[Red]\-0\ " sourceLinked="1"/>
        <c:majorTickMark val="none"/>
        <c:tickLblPos val="nextTo"/>
        <c:crossAx val="15315955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55" l="0.70000000000000062" r="0.70000000000000062" t="0.75000000000000655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Ottobre</a:t>
            </a:r>
            <a:r>
              <a:rPr lang="it-IT"/>
              <a:t>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ottobre2011!$A$79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ottobre2011!$C$79:$Y$79</c:f>
              <c:numCache>
                <c:formatCode>#,##0</c:formatCode>
                <c:ptCount val="23"/>
                <c:pt idx="0">
                  <c:v>237.32258064516128</c:v>
                </c:pt>
                <c:pt idx="1">
                  <c:v>159.41935483870967</c:v>
                </c:pt>
                <c:pt idx="2">
                  <c:v>229.03225806451613</c:v>
                </c:pt>
              </c:numCache>
            </c:numRef>
          </c:val>
        </c:ser>
        <c:ser>
          <c:idx val="1"/>
          <c:order val="1"/>
          <c:tx>
            <c:strRef>
              <c:f>ottobre2011!$A$80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ottobre2011!$C$63:$Y$63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ottobre2011!$C$80:$Y$80</c:f>
              <c:numCache>
                <c:formatCode>#,##0</c:formatCode>
                <c:ptCount val="23"/>
                <c:pt idx="0">
                  <c:v>779</c:v>
                </c:pt>
                <c:pt idx="1">
                  <c:v>758</c:v>
                </c:pt>
                <c:pt idx="2">
                  <c:v>766</c:v>
                </c:pt>
              </c:numCache>
            </c:numRef>
          </c:val>
        </c:ser>
        <c:axId val="252942592"/>
        <c:axId val="252944384"/>
      </c:barChart>
      <c:catAx>
        <c:axId val="252942592"/>
        <c:scaling>
          <c:orientation val="minMax"/>
        </c:scaling>
        <c:axPos val="b"/>
        <c:numFmt formatCode="General" sourceLinked="1"/>
        <c:majorTickMark val="none"/>
        <c:tickLblPos val="nextTo"/>
        <c:crossAx val="252944384"/>
        <c:crosses val="autoZero"/>
        <c:auto val="1"/>
        <c:lblAlgn val="ctr"/>
        <c:lblOffset val="100"/>
      </c:catAx>
      <c:valAx>
        <c:axId val="252944384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5294259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55" l="0.70000000000000062" r="0.70000000000000062" t="0.75000000000000855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Novembre: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novembre2011!$A$64:$B$64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novembre2011!$C$64:$Y$64</c:f>
              <c:numCache>
                <c:formatCode>0.0_ ;[Red]\-0.0\ </c:formatCode>
                <c:ptCount val="23"/>
                <c:pt idx="0">
                  <c:v>6.7931944444444436</c:v>
                </c:pt>
                <c:pt idx="1">
                  <c:v>6.148958333333332</c:v>
                </c:pt>
                <c:pt idx="2">
                  <c:v>6.7295833333333333</c:v>
                </c:pt>
                <c:pt idx="3">
                  <c:v>6.6441666666666688</c:v>
                </c:pt>
                <c:pt idx="4">
                  <c:v>5.3416666666666659</c:v>
                </c:pt>
                <c:pt idx="5">
                  <c:v>7.84</c:v>
                </c:pt>
                <c:pt idx="6">
                  <c:v>5.44</c:v>
                </c:pt>
                <c:pt idx="7">
                  <c:v>6.645833333333333</c:v>
                </c:pt>
                <c:pt idx="8">
                  <c:v>6.605833333333333</c:v>
                </c:pt>
                <c:pt idx="9">
                  <c:v>7.5033333333333339</c:v>
                </c:pt>
                <c:pt idx="10">
                  <c:v>5.56</c:v>
                </c:pt>
                <c:pt idx="11">
                  <c:v>5.7433333333333332</c:v>
                </c:pt>
                <c:pt idx="12">
                  <c:v>5.2224999999999993</c:v>
                </c:pt>
                <c:pt idx="13">
                  <c:v>3.9375</c:v>
                </c:pt>
                <c:pt idx="14">
                  <c:v>5.0666666666666664</c:v>
                </c:pt>
                <c:pt idx="15">
                  <c:v>5.625</c:v>
                </c:pt>
                <c:pt idx="16">
                  <c:v>5.0916666666666668</c:v>
                </c:pt>
                <c:pt idx="17">
                  <c:v>7.4749999999999996</c:v>
                </c:pt>
                <c:pt idx="18">
                  <c:v>3.6</c:v>
                </c:pt>
                <c:pt idx="19">
                  <c:v>6.3</c:v>
                </c:pt>
                <c:pt idx="20">
                  <c:v>4.5638888888888891</c:v>
                </c:pt>
                <c:pt idx="21">
                  <c:v>5.916666666666667</c:v>
                </c:pt>
                <c:pt idx="22">
                  <c:v>6.1833333333333336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novembre2011!$C$68:$Y$68</c:f>
              <c:numCache>
                <c:formatCode>0.0_ ;[Red]\-0.0\ </c:formatCode>
                <c:ptCount val="23"/>
                <c:pt idx="0">
                  <c:v>15.3</c:v>
                </c:pt>
                <c:pt idx="1">
                  <c:v>15.1</c:v>
                </c:pt>
                <c:pt idx="2">
                  <c:v>15.3</c:v>
                </c:pt>
                <c:pt idx="3">
                  <c:v>19.2</c:v>
                </c:pt>
                <c:pt idx="4">
                  <c:v>19.600000000000001</c:v>
                </c:pt>
                <c:pt idx="5">
                  <c:v>20.9</c:v>
                </c:pt>
                <c:pt idx="6">
                  <c:v>18</c:v>
                </c:pt>
                <c:pt idx="7">
                  <c:v>20.399999999999999</c:v>
                </c:pt>
                <c:pt idx="8">
                  <c:v>19.3</c:v>
                </c:pt>
                <c:pt idx="9">
                  <c:v>18.100000000000001</c:v>
                </c:pt>
                <c:pt idx="10">
                  <c:v>19.600000000000001</c:v>
                </c:pt>
                <c:pt idx="11">
                  <c:v>15.8</c:v>
                </c:pt>
                <c:pt idx="12">
                  <c:v>17.2</c:v>
                </c:pt>
                <c:pt idx="13">
                  <c:v>17.899999999999999</c:v>
                </c:pt>
                <c:pt idx="14">
                  <c:v>16</c:v>
                </c:pt>
                <c:pt idx="15">
                  <c:v>19</c:v>
                </c:pt>
                <c:pt idx="16">
                  <c:v>22</c:v>
                </c:pt>
                <c:pt idx="17">
                  <c:v>20</c:v>
                </c:pt>
                <c:pt idx="18">
                  <c:v>16</c:v>
                </c:pt>
                <c:pt idx="19">
                  <c:v>20</c:v>
                </c:pt>
                <c:pt idx="20">
                  <c:v>16</c:v>
                </c:pt>
                <c:pt idx="21">
                  <c:v>16</c:v>
                </c:pt>
                <c:pt idx="22">
                  <c:v>13</c:v>
                </c:pt>
              </c:numCache>
            </c:numRef>
          </c:val>
        </c:ser>
        <c:ser>
          <c:idx val="2"/>
          <c:order val="2"/>
          <c:tx>
            <c:strRef>
              <c:f>novembre2011!$A$69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novembre2011!$C$69:$Y$69</c:f>
              <c:numCache>
                <c:formatCode>0.0_ ;[Red]\-0.0\ </c:formatCode>
                <c:ptCount val="23"/>
                <c:pt idx="0">
                  <c:v>0.5</c:v>
                </c:pt>
                <c:pt idx="1">
                  <c:v>-4.2</c:v>
                </c:pt>
                <c:pt idx="2">
                  <c:v>-0.1</c:v>
                </c:pt>
                <c:pt idx="3">
                  <c:v>-3.7</c:v>
                </c:pt>
                <c:pt idx="4">
                  <c:v>-4.9000000000000004</c:v>
                </c:pt>
                <c:pt idx="5">
                  <c:v>-1.3</c:v>
                </c:pt>
                <c:pt idx="6">
                  <c:v>-5.8</c:v>
                </c:pt>
                <c:pt idx="7">
                  <c:v>-1.9</c:v>
                </c:pt>
                <c:pt idx="8">
                  <c:v>0.3</c:v>
                </c:pt>
                <c:pt idx="9">
                  <c:v>-1</c:v>
                </c:pt>
                <c:pt idx="10">
                  <c:v>-3.2</c:v>
                </c:pt>
                <c:pt idx="11">
                  <c:v>0.3</c:v>
                </c:pt>
                <c:pt idx="12">
                  <c:v>-3.2</c:v>
                </c:pt>
                <c:pt idx="13">
                  <c:v>-6.1</c:v>
                </c:pt>
                <c:pt idx="14">
                  <c:v>-3</c:v>
                </c:pt>
                <c:pt idx="15">
                  <c:v>-6</c:v>
                </c:pt>
                <c:pt idx="16">
                  <c:v>-5</c:v>
                </c:pt>
                <c:pt idx="17">
                  <c:v>0</c:v>
                </c:pt>
                <c:pt idx="18">
                  <c:v>-6</c:v>
                </c:pt>
                <c:pt idx="19">
                  <c:v>-3</c:v>
                </c:pt>
                <c:pt idx="20">
                  <c:v>-2</c:v>
                </c:pt>
                <c:pt idx="21">
                  <c:v>-1</c:v>
                </c:pt>
                <c:pt idx="22">
                  <c:v>-2</c:v>
                </c:pt>
              </c:numCache>
            </c:numRef>
          </c:val>
        </c:ser>
        <c:axId val="254277504"/>
        <c:axId val="254279040"/>
      </c:barChart>
      <c:catAx>
        <c:axId val="254277504"/>
        <c:scaling>
          <c:orientation val="minMax"/>
        </c:scaling>
        <c:axPos val="b"/>
        <c:numFmt formatCode="General" sourceLinked="1"/>
        <c:majorTickMark val="none"/>
        <c:tickLblPos val="low"/>
        <c:crossAx val="254279040"/>
        <c:crosses val="autoZero"/>
        <c:auto val="1"/>
        <c:lblAlgn val="ctr"/>
        <c:lblOffset val="100"/>
      </c:catAx>
      <c:valAx>
        <c:axId val="254279040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54277504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988" r="0.75000000000000988" t="1" header="0.5" footer="0.5"/>
    <c:pageSetup paperSize="9" orientation="landscape" horizontalDpi="0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Novembre</a:t>
            </a:r>
            <a:r>
              <a:rPr lang="it-IT"/>
              <a:t>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novembre2011!$A$71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novembre2011!$C$71:$Y$71</c:f>
              <c:numCache>
                <c:formatCode>0.0</c:formatCode>
                <c:ptCount val="23"/>
                <c:pt idx="0">
                  <c:v>332.6</c:v>
                </c:pt>
                <c:pt idx="1">
                  <c:v>158.80000000000004</c:v>
                </c:pt>
                <c:pt idx="2">
                  <c:v>104.4</c:v>
                </c:pt>
                <c:pt idx="3">
                  <c:v>232</c:v>
                </c:pt>
                <c:pt idx="4">
                  <c:v>96</c:v>
                </c:pt>
                <c:pt idx="5">
                  <c:v>32</c:v>
                </c:pt>
                <c:pt idx="6">
                  <c:v>16</c:v>
                </c:pt>
                <c:pt idx="7">
                  <c:v>182</c:v>
                </c:pt>
                <c:pt idx="8">
                  <c:v>248</c:v>
                </c:pt>
                <c:pt idx="9">
                  <c:v>522</c:v>
                </c:pt>
                <c:pt idx="10">
                  <c:v>36</c:v>
                </c:pt>
                <c:pt idx="11">
                  <c:v>321</c:v>
                </c:pt>
                <c:pt idx="12">
                  <c:v>151</c:v>
                </c:pt>
                <c:pt idx="13">
                  <c:v>13</c:v>
                </c:pt>
                <c:pt idx="14">
                  <c:v>171</c:v>
                </c:pt>
                <c:pt idx="15">
                  <c:v>240</c:v>
                </c:pt>
                <c:pt idx="16">
                  <c:v>142</c:v>
                </c:pt>
                <c:pt idx="17">
                  <c:v>457</c:v>
                </c:pt>
                <c:pt idx="18">
                  <c:v>119</c:v>
                </c:pt>
                <c:pt idx="19">
                  <c:v>37</c:v>
                </c:pt>
                <c:pt idx="20">
                  <c:v>27</c:v>
                </c:pt>
              </c:numCache>
            </c:numRef>
          </c:val>
        </c:ser>
        <c:ser>
          <c:idx val="1"/>
          <c:order val="1"/>
          <c:tx>
            <c:strRef>
              <c:f>novembre2011!$A$72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novembre2011!$C$72:$Y$72</c:f>
              <c:numCache>
                <c:formatCode>0</c:formatCode>
                <c:ptCount val="23"/>
                <c:pt idx="0">
                  <c:v>0</c:v>
                </c:pt>
                <c:pt idx="1">
                  <c:v>6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 formatCode="0_ ;[Red]\-0\ ">
                  <c:v>2</c:v>
                </c:pt>
                <c:pt idx="14" formatCode="0_ ;[Red]\-0\ ">
                  <c:v>0</c:v>
                </c:pt>
                <c:pt idx="15" formatCode="0_ ;[Red]\-0\ ">
                  <c:v>11</c:v>
                </c:pt>
                <c:pt idx="16" formatCode="0_ ;[Red]\-0\ ">
                  <c:v>0</c:v>
                </c:pt>
                <c:pt idx="17" formatCode="0_ ;[Red]\-0\ ">
                  <c:v>0</c:v>
                </c:pt>
                <c:pt idx="18" formatCode="0_ ;[Red]\-0\ ">
                  <c:v>3</c:v>
                </c:pt>
                <c:pt idx="19" formatCode="0_ ;[Red]\-0\ ">
                  <c:v>0</c:v>
                </c:pt>
                <c:pt idx="20" formatCode="0_ ;[Red]\-0\ ">
                  <c:v>0</c:v>
                </c:pt>
              </c:numCache>
            </c:numRef>
          </c:val>
        </c:ser>
        <c:axId val="253067264"/>
        <c:axId val="253068800"/>
      </c:barChart>
      <c:catAx>
        <c:axId val="253067264"/>
        <c:scaling>
          <c:orientation val="minMax"/>
        </c:scaling>
        <c:axPos val="b"/>
        <c:numFmt formatCode="General" sourceLinked="1"/>
        <c:majorTickMark val="none"/>
        <c:tickLblPos val="nextTo"/>
        <c:crossAx val="253068800"/>
        <c:crosses val="autoZero"/>
        <c:auto val="1"/>
        <c:lblAlgn val="ctr"/>
        <c:lblOffset val="100"/>
      </c:catAx>
      <c:valAx>
        <c:axId val="253068800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306726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88" l="0.70000000000000062" r="0.70000000000000062" t="0.7500000000000088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Novembre</a:t>
            </a:r>
            <a:r>
              <a:rPr lang="it-IT"/>
              <a:t>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novembre2011!$A$73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novembre2011!$C$73:$Y$73</c:f>
              <c:numCache>
                <c:formatCode>0</c:formatCode>
                <c:ptCount val="23"/>
                <c:pt idx="0">
                  <c:v>7</c:v>
                </c:pt>
                <c:pt idx="1">
                  <c:v>20</c:v>
                </c:pt>
                <c:pt idx="2">
                  <c:v>14</c:v>
                </c:pt>
                <c:pt idx="3">
                  <c:v>12</c:v>
                </c:pt>
                <c:pt idx="4">
                  <c:v>5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10</c:v>
                </c:pt>
                <c:pt idx="9">
                  <c:v>14</c:v>
                </c:pt>
                <c:pt idx="10">
                  <c:v>4</c:v>
                </c:pt>
                <c:pt idx="11">
                  <c:v>9</c:v>
                </c:pt>
                <c:pt idx="12">
                  <c:v>9</c:v>
                </c:pt>
                <c:pt idx="13" formatCode="0_ ;[Red]\-0\ ">
                  <c:v>6</c:v>
                </c:pt>
                <c:pt idx="14" formatCode="0_ ;[Red]\-0\ ">
                  <c:v>7</c:v>
                </c:pt>
                <c:pt idx="15" formatCode="0_ ;[Red]\-0\ ">
                  <c:v>13</c:v>
                </c:pt>
                <c:pt idx="16" formatCode="0_ ;[Red]\-0\ ">
                  <c:v>6</c:v>
                </c:pt>
                <c:pt idx="17" formatCode="0_ ;[Red]\-0\ ">
                  <c:v>6</c:v>
                </c:pt>
                <c:pt idx="18" formatCode="0_ ;[Red]\-0\ ">
                  <c:v>6</c:v>
                </c:pt>
                <c:pt idx="19" formatCode="0_ ;[Red]\-0\ ">
                  <c:v>2</c:v>
                </c:pt>
                <c:pt idx="20" formatCode="0_ ;[Red]\-0\ ">
                  <c:v>4</c:v>
                </c:pt>
              </c:numCache>
            </c:numRef>
          </c:val>
        </c:ser>
        <c:ser>
          <c:idx val="1"/>
          <c:order val="1"/>
          <c:tx>
            <c:strRef>
              <c:f>novembre2011!$A$74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novembre2011!$C$74:$Y$74</c:f>
              <c:numCache>
                <c:formatCode>0</c:formatCode>
                <c:ptCount val="23"/>
                <c:pt idx="0">
                  <c:v>0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9</c:v>
                </c:pt>
                <c:pt idx="5">
                  <c:v>3</c:v>
                </c:pt>
                <c:pt idx="6">
                  <c:v>11</c:v>
                </c:pt>
                <c:pt idx="7">
                  <c:v>8</c:v>
                </c:pt>
                <c:pt idx="8">
                  <c:v>0</c:v>
                </c:pt>
                <c:pt idx="9">
                  <c:v>1</c:v>
                </c:pt>
                <c:pt idx="10">
                  <c:v>10</c:v>
                </c:pt>
                <c:pt idx="11">
                  <c:v>0</c:v>
                </c:pt>
                <c:pt idx="12">
                  <c:v>12</c:v>
                </c:pt>
                <c:pt idx="13">
                  <c:v>14</c:v>
                </c:pt>
                <c:pt idx="14">
                  <c:v>9</c:v>
                </c:pt>
                <c:pt idx="15">
                  <c:v>9</c:v>
                </c:pt>
                <c:pt idx="16">
                  <c:v>10</c:v>
                </c:pt>
                <c:pt idx="17">
                  <c:v>0</c:v>
                </c:pt>
                <c:pt idx="18">
                  <c:v>17</c:v>
                </c:pt>
                <c:pt idx="19">
                  <c:v>4</c:v>
                </c:pt>
                <c:pt idx="20">
                  <c:v>5</c:v>
                </c:pt>
                <c:pt idx="21">
                  <c:v>1</c:v>
                </c:pt>
                <c:pt idx="22" formatCode="General">
                  <c:v>5</c:v>
                </c:pt>
              </c:numCache>
            </c:numRef>
          </c:val>
        </c:ser>
        <c:axId val="254285696"/>
        <c:axId val="254287232"/>
      </c:barChart>
      <c:catAx>
        <c:axId val="254285696"/>
        <c:scaling>
          <c:orientation val="minMax"/>
        </c:scaling>
        <c:axPos val="b"/>
        <c:numFmt formatCode="General" sourceLinked="1"/>
        <c:majorTickMark val="none"/>
        <c:tickLblPos val="nextTo"/>
        <c:crossAx val="254287232"/>
        <c:crosses val="autoZero"/>
        <c:auto val="1"/>
        <c:lblAlgn val="ctr"/>
        <c:lblOffset val="100"/>
      </c:catAx>
      <c:valAx>
        <c:axId val="254287232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5428569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77" l="0.70000000000000062" r="0.70000000000000062" t="0.75000000000000877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Novembre</a:t>
            </a:r>
            <a:r>
              <a:rPr lang="it-IT"/>
              <a:t>: Vento: Raffica Massima e Velocità Media (Km/h)</a:t>
            </a:r>
          </a:p>
        </c:rich>
      </c:tx>
      <c:layout>
        <c:manualLayout>
          <c:xMode val="edge"/>
          <c:yMode val="edge"/>
          <c:x val="0.46640048191714756"/>
          <c:y val="2.7777777777778699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novembre2011!$A$77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novembre2011!$C$77:$Y$77</c:f>
              <c:numCache>
                <c:formatCode>0.0</c:formatCode>
                <c:ptCount val="23"/>
                <c:pt idx="0">
                  <c:v>40.200000000000003</c:v>
                </c:pt>
                <c:pt idx="1">
                  <c:v>30.6</c:v>
                </c:pt>
                <c:pt idx="2">
                  <c:v>24.1</c:v>
                </c:pt>
                <c:pt idx="3">
                  <c:v>33.1</c:v>
                </c:pt>
              </c:numCache>
            </c:numRef>
          </c:val>
        </c:ser>
        <c:ser>
          <c:idx val="1"/>
          <c:order val="1"/>
          <c:tx>
            <c:strRef>
              <c:f>novembre2011!$A$78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novembre2011!$C$78:$Y$78</c:f>
              <c:numCache>
                <c:formatCode>0.00</c:formatCode>
                <c:ptCount val="23"/>
                <c:pt idx="0" formatCode="0.0">
                  <c:v>3.305486111111112</c:v>
                </c:pt>
                <c:pt idx="1">
                  <c:v>2.2578472222222228</c:v>
                </c:pt>
                <c:pt idx="2">
                  <c:v>2.6670138888888886</c:v>
                </c:pt>
                <c:pt idx="3">
                  <c:v>3.9799999999999991</c:v>
                </c:pt>
              </c:numCache>
            </c:numRef>
          </c:val>
        </c:ser>
        <c:axId val="253104128"/>
        <c:axId val="253105664"/>
      </c:barChart>
      <c:catAx>
        <c:axId val="253104128"/>
        <c:scaling>
          <c:orientation val="minMax"/>
        </c:scaling>
        <c:axPos val="b"/>
        <c:numFmt formatCode="General" sourceLinked="1"/>
        <c:majorTickMark val="none"/>
        <c:tickLblPos val="nextTo"/>
        <c:crossAx val="253105664"/>
        <c:crosses val="autoZero"/>
        <c:auto val="1"/>
        <c:lblAlgn val="ctr"/>
        <c:lblOffset val="100"/>
      </c:catAx>
      <c:valAx>
        <c:axId val="253105664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310412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77" l="0.70000000000000062" r="0.70000000000000062" t="0.75000000000000877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Novembre</a:t>
            </a:r>
            <a:r>
              <a:rPr lang="it-IT"/>
              <a:t>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novembre2011!$A$79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novembre2011!$C$79:$Y$79</c:f>
              <c:numCache>
                <c:formatCode>#,##0</c:formatCode>
                <c:ptCount val="23"/>
                <c:pt idx="0">
                  <c:v>154.23333333333332</c:v>
                </c:pt>
                <c:pt idx="1">
                  <c:v>113.36666666666666</c:v>
                </c:pt>
                <c:pt idx="2">
                  <c:v>126.23333333333333</c:v>
                </c:pt>
              </c:numCache>
            </c:numRef>
          </c:val>
        </c:ser>
        <c:ser>
          <c:idx val="1"/>
          <c:order val="1"/>
          <c:tx>
            <c:strRef>
              <c:f>novembre2011!$A$80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novembre2011!$C$63:$Y$63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novembre2011!$C$80:$Y$80</c:f>
              <c:numCache>
                <c:formatCode>#,##0</c:formatCode>
                <c:ptCount val="23"/>
                <c:pt idx="0">
                  <c:v>587</c:v>
                </c:pt>
                <c:pt idx="1">
                  <c:v>691</c:v>
                </c:pt>
                <c:pt idx="2">
                  <c:v>592</c:v>
                </c:pt>
              </c:numCache>
            </c:numRef>
          </c:val>
        </c:ser>
        <c:axId val="253122432"/>
        <c:axId val="253123968"/>
      </c:barChart>
      <c:catAx>
        <c:axId val="253122432"/>
        <c:scaling>
          <c:orientation val="minMax"/>
        </c:scaling>
        <c:axPos val="b"/>
        <c:numFmt formatCode="General" sourceLinked="1"/>
        <c:majorTickMark val="none"/>
        <c:tickLblPos val="nextTo"/>
        <c:crossAx val="253123968"/>
        <c:crosses val="autoZero"/>
        <c:auto val="1"/>
        <c:lblAlgn val="ctr"/>
        <c:lblOffset val="100"/>
      </c:catAx>
      <c:valAx>
        <c:axId val="253123968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5312243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77" l="0.70000000000000062" r="0.70000000000000062" t="0.75000000000000877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Dicembre: Temperature giornaliere: Media - Massima - Minima (°C)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dicembre2011!$A$64:$B$64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dicembre2011!$C$64:$Y$64</c:f>
              <c:numCache>
                <c:formatCode>0.0_ ;[Red]\-0.0\ </c:formatCode>
                <c:ptCount val="23"/>
                <c:pt idx="0">
                  <c:v>3.8675403225806444</c:v>
                </c:pt>
                <c:pt idx="1">
                  <c:v>0.40295698924731221</c:v>
                </c:pt>
                <c:pt idx="2">
                  <c:v>1.4073924731182794</c:v>
                </c:pt>
                <c:pt idx="3">
                  <c:v>2.5096774193548392</c:v>
                </c:pt>
                <c:pt idx="4">
                  <c:v>2.5677419354838715</c:v>
                </c:pt>
                <c:pt idx="5">
                  <c:v>3.9935483870967747</c:v>
                </c:pt>
                <c:pt idx="6">
                  <c:v>0.57661290322580649</c:v>
                </c:pt>
                <c:pt idx="7">
                  <c:v>3.4903225806451608</c:v>
                </c:pt>
                <c:pt idx="8">
                  <c:v>2.9830645161290317</c:v>
                </c:pt>
                <c:pt idx="9">
                  <c:v>3.8209677419354842</c:v>
                </c:pt>
                <c:pt idx="10">
                  <c:v>0.21612903225806462</c:v>
                </c:pt>
                <c:pt idx="11">
                  <c:v>3.782258064516129</c:v>
                </c:pt>
                <c:pt idx="12">
                  <c:v>1.2991935483870962</c:v>
                </c:pt>
                <c:pt idx="13">
                  <c:v>1.5540322580645163</c:v>
                </c:pt>
                <c:pt idx="14">
                  <c:v>2.346774193548387</c:v>
                </c:pt>
                <c:pt idx="15">
                  <c:v>1.967741935483871</c:v>
                </c:pt>
                <c:pt idx="16">
                  <c:v>1.6209677419354838</c:v>
                </c:pt>
                <c:pt idx="17">
                  <c:v>3.161290322580645</c:v>
                </c:pt>
                <c:pt idx="18">
                  <c:v>2.4193548387096775</c:v>
                </c:pt>
                <c:pt idx="19">
                  <c:v>1.5806451612903225</c:v>
                </c:pt>
                <c:pt idx="20">
                  <c:v>0.55645161290322576</c:v>
                </c:pt>
                <c:pt idx="21">
                  <c:v>1.596774193548387</c:v>
                </c:pt>
                <c:pt idx="22">
                  <c:v>3.3548387096774195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dicembre2011!$C$68:$Y$68</c:f>
              <c:numCache>
                <c:formatCode>0.0_ ;[Red]\-0.0\ </c:formatCode>
                <c:ptCount val="23"/>
                <c:pt idx="0">
                  <c:v>14.6</c:v>
                </c:pt>
                <c:pt idx="1">
                  <c:v>13.3</c:v>
                </c:pt>
                <c:pt idx="2">
                  <c:v>13.3</c:v>
                </c:pt>
                <c:pt idx="3">
                  <c:v>20.2</c:v>
                </c:pt>
                <c:pt idx="4">
                  <c:v>16.899999999999999</c:v>
                </c:pt>
                <c:pt idx="5">
                  <c:v>15.1</c:v>
                </c:pt>
                <c:pt idx="6">
                  <c:v>13.3</c:v>
                </c:pt>
                <c:pt idx="7">
                  <c:v>15.1</c:v>
                </c:pt>
                <c:pt idx="8">
                  <c:v>16.7</c:v>
                </c:pt>
                <c:pt idx="9">
                  <c:v>14.8</c:v>
                </c:pt>
                <c:pt idx="10">
                  <c:v>16.2</c:v>
                </c:pt>
                <c:pt idx="11">
                  <c:v>14.4</c:v>
                </c:pt>
                <c:pt idx="12">
                  <c:v>13.1</c:v>
                </c:pt>
                <c:pt idx="13">
                  <c:v>14.1</c:v>
                </c:pt>
                <c:pt idx="14">
                  <c:v>17</c:v>
                </c:pt>
                <c:pt idx="15">
                  <c:v>13</c:v>
                </c:pt>
                <c:pt idx="16">
                  <c:v>13</c:v>
                </c:pt>
                <c:pt idx="17">
                  <c:v>22</c:v>
                </c:pt>
                <c:pt idx="18">
                  <c:v>14</c:v>
                </c:pt>
                <c:pt idx="19">
                  <c:v>13</c:v>
                </c:pt>
                <c:pt idx="20">
                  <c:v>18</c:v>
                </c:pt>
                <c:pt idx="21">
                  <c:v>8</c:v>
                </c:pt>
                <c:pt idx="22">
                  <c:v>11</c:v>
                </c:pt>
              </c:numCache>
            </c:numRef>
          </c:val>
        </c:ser>
        <c:ser>
          <c:idx val="2"/>
          <c:order val="2"/>
          <c:tx>
            <c:strRef>
              <c:f>dicembre2011!$A$69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dicembre2011!$C$69:$Y$69</c:f>
              <c:numCache>
                <c:formatCode>0.0_ ;[Red]\-0.0\ </c:formatCode>
                <c:ptCount val="23"/>
                <c:pt idx="0">
                  <c:v>-3.9</c:v>
                </c:pt>
                <c:pt idx="1">
                  <c:v>-9.3000000000000007</c:v>
                </c:pt>
                <c:pt idx="2">
                  <c:v>-10</c:v>
                </c:pt>
                <c:pt idx="3">
                  <c:v>-9.1</c:v>
                </c:pt>
                <c:pt idx="4">
                  <c:v>-6.5</c:v>
                </c:pt>
                <c:pt idx="5">
                  <c:v>-3.3</c:v>
                </c:pt>
                <c:pt idx="6">
                  <c:v>-10</c:v>
                </c:pt>
                <c:pt idx="7">
                  <c:v>-5.6</c:v>
                </c:pt>
                <c:pt idx="8">
                  <c:v>-6.9</c:v>
                </c:pt>
                <c:pt idx="9">
                  <c:v>-3.5</c:v>
                </c:pt>
                <c:pt idx="10">
                  <c:v>-9.3000000000000007</c:v>
                </c:pt>
                <c:pt idx="11">
                  <c:v>-4.9000000000000004</c:v>
                </c:pt>
                <c:pt idx="12">
                  <c:v>-6.8</c:v>
                </c:pt>
                <c:pt idx="13">
                  <c:v>-6.1</c:v>
                </c:pt>
                <c:pt idx="14">
                  <c:v>-4</c:v>
                </c:pt>
                <c:pt idx="15">
                  <c:v>-12</c:v>
                </c:pt>
                <c:pt idx="16">
                  <c:v>-5</c:v>
                </c:pt>
                <c:pt idx="17">
                  <c:v>-5</c:v>
                </c:pt>
                <c:pt idx="18">
                  <c:v>-6</c:v>
                </c:pt>
                <c:pt idx="19">
                  <c:v>-8</c:v>
                </c:pt>
                <c:pt idx="20">
                  <c:v>-10</c:v>
                </c:pt>
                <c:pt idx="21">
                  <c:v>-5</c:v>
                </c:pt>
                <c:pt idx="22">
                  <c:v>-4</c:v>
                </c:pt>
              </c:numCache>
            </c:numRef>
          </c:val>
        </c:ser>
        <c:axId val="215644032"/>
        <c:axId val="215645568"/>
      </c:barChart>
      <c:catAx>
        <c:axId val="215644032"/>
        <c:scaling>
          <c:orientation val="minMax"/>
        </c:scaling>
        <c:axPos val="b"/>
        <c:numFmt formatCode="General" sourceLinked="1"/>
        <c:majorTickMark val="none"/>
        <c:tickLblPos val="low"/>
        <c:crossAx val="215645568"/>
        <c:crosses val="autoZero"/>
        <c:auto val="1"/>
        <c:lblAlgn val="ctr"/>
        <c:lblOffset val="100"/>
      </c:catAx>
      <c:valAx>
        <c:axId val="215645568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215644032"/>
        <c:crosses val="autoZero"/>
        <c:crossBetween val="between"/>
      </c:valAx>
    </c:plotArea>
    <c:legend>
      <c:legendPos val="r"/>
      <c:layout/>
    </c:legend>
    <c:plotVisOnly val="1"/>
  </c:chart>
  <c:printSettings>
    <c:headerFooter alignWithMargins="0"/>
    <c:pageMargins b="1" l="0.7500000000000101" r="0.7500000000000101" t="1" header="0.5" footer="0.5"/>
    <c:pageSetup paperSize="9" orientation="landscape" horizontalDpi="0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Dicembre</a:t>
            </a:r>
            <a:r>
              <a:rPr lang="it-IT"/>
              <a:t>: Precipitazioni giornaliere: Pioggia (mm) - Neve (Cm)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dicembre2011!$A$71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dicembre2011!$C$71:$Y$71</c:f>
              <c:numCache>
                <c:formatCode>0.0</c:formatCode>
                <c:ptCount val="23"/>
                <c:pt idx="0">
                  <c:v>7.4</c:v>
                </c:pt>
                <c:pt idx="1">
                  <c:v>65.599999999999994</c:v>
                </c:pt>
                <c:pt idx="2">
                  <c:v>39.999999999999993</c:v>
                </c:pt>
                <c:pt idx="3">
                  <c:v>294</c:v>
                </c:pt>
                <c:pt idx="4">
                  <c:v>4</c:v>
                </c:pt>
                <c:pt idx="5">
                  <c:v>132</c:v>
                </c:pt>
                <c:pt idx="6">
                  <c:v>32</c:v>
                </c:pt>
                <c:pt idx="7">
                  <c:v>66</c:v>
                </c:pt>
                <c:pt idx="8">
                  <c:v>272</c:v>
                </c:pt>
                <c:pt idx="9">
                  <c:v>72</c:v>
                </c:pt>
                <c:pt idx="10">
                  <c:v>0</c:v>
                </c:pt>
                <c:pt idx="11">
                  <c:v>77</c:v>
                </c:pt>
                <c:pt idx="12">
                  <c:v>40</c:v>
                </c:pt>
                <c:pt idx="13">
                  <c:v>27</c:v>
                </c:pt>
                <c:pt idx="14">
                  <c:v>138</c:v>
                </c:pt>
                <c:pt idx="15">
                  <c:v>142</c:v>
                </c:pt>
                <c:pt idx="16">
                  <c:v>34</c:v>
                </c:pt>
                <c:pt idx="17">
                  <c:v>14</c:v>
                </c:pt>
                <c:pt idx="18">
                  <c:v>0</c:v>
                </c:pt>
                <c:pt idx="19">
                  <c:v>52</c:v>
                </c:pt>
                <c:pt idx="20">
                  <c:v>1</c:v>
                </c:pt>
              </c:numCache>
            </c:numRef>
          </c:val>
        </c:ser>
        <c:ser>
          <c:idx val="1"/>
          <c:order val="1"/>
          <c:tx>
            <c:strRef>
              <c:f>dicembre2011!$A$72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dicembre2011!$C$72:$Y$72</c:f>
              <c:numCache>
                <c:formatCode>0</c:formatCode>
                <c:ptCount val="23"/>
                <c:pt idx="0">
                  <c:v>0</c:v>
                </c:pt>
                <c:pt idx="1">
                  <c:v>16</c:v>
                </c:pt>
                <c:pt idx="2">
                  <c:v>24</c:v>
                </c:pt>
                <c:pt idx="3">
                  <c:v>39</c:v>
                </c:pt>
                <c:pt idx="4">
                  <c:v>2</c:v>
                </c:pt>
                <c:pt idx="5">
                  <c:v>0</c:v>
                </c:pt>
                <c:pt idx="6">
                  <c:v>9</c:v>
                </c:pt>
                <c:pt idx="7">
                  <c:v>0</c:v>
                </c:pt>
                <c:pt idx="8">
                  <c:v>5</c:v>
                </c:pt>
                <c:pt idx="9">
                  <c:v>4</c:v>
                </c:pt>
                <c:pt idx="10">
                  <c:v>12</c:v>
                </c:pt>
                <c:pt idx="11">
                  <c:v>19</c:v>
                </c:pt>
                <c:pt idx="12">
                  <c:v>3</c:v>
                </c:pt>
                <c:pt idx="13" formatCode="0_ ;[Red]\-0\ ">
                  <c:v>0</c:v>
                </c:pt>
                <c:pt idx="14" formatCode="0_ ;[Red]\-0\ ">
                  <c:v>20</c:v>
                </c:pt>
                <c:pt idx="15" formatCode="0_ ;[Red]\-0\ ">
                  <c:v>1</c:v>
                </c:pt>
                <c:pt idx="16" formatCode="0_ ;[Red]\-0\ ">
                  <c:v>50</c:v>
                </c:pt>
                <c:pt idx="17" formatCode="0_ ;[Red]\-0\ ">
                  <c:v>0</c:v>
                </c:pt>
                <c:pt idx="18" formatCode="0_ ;[Red]\-0\ ">
                  <c:v>0</c:v>
                </c:pt>
                <c:pt idx="19" formatCode="0_ ;[Red]\-0\ ">
                  <c:v>5</c:v>
                </c:pt>
                <c:pt idx="20" formatCode="0_ ;[Red]\-0\ ">
                  <c:v>1</c:v>
                </c:pt>
              </c:numCache>
            </c:numRef>
          </c:val>
        </c:ser>
        <c:axId val="253149184"/>
        <c:axId val="253150720"/>
      </c:barChart>
      <c:catAx>
        <c:axId val="253149184"/>
        <c:scaling>
          <c:orientation val="minMax"/>
        </c:scaling>
        <c:axPos val="b"/>
        <c:numFmt formatCode="General" sourceLinked="1"/>
        <c:majorTickMark val="none"/>
        <c:tickLblPos val="nextTo"/>
        <c:crossAx val="253150720"/>
        <c:crosses val="autoZero"/>
        <c:auto val="1"/>
        <c:lblAlgn val="ctr"/>
        <c:lblOffset val="100"/>
      </c:catAx>
      <c:valAx>
        <c:axId val="253150720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314918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91" l="0.70000000000000062" r="0.70000000000000062" t="0.7500000000000091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Dicembre</a:t>
            </a:r>
            <a:r>
              <a:rPr lang="it-IT"/>
              <a:t>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dicembre2011!$A$73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dicembre2011!$C$73:$Y$73</c:f>
              <c:numCache>
                <c:formatCode>0</c:formatCode>
                <c:ptCount val="23"/>
                <c:pt idx="0">
                  <c:v>1</c:v>
                </c:pt>
                <c:pt idx="1">
                  <c:v>10</c:v>
                </c:pt>
                <c:pt idx="2">
                  <c:v>11</c:v>
                </c:pt>
                <c:pt idx="3">
                  <c:v>11</c:v>
                </c:pt>
                <c:pt idx="4">
                  <c:v>3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9</c:v>
                </c:pt>
                <c:pt idx="9">
                  <c:v>9</c:v>
                </c:pt>
                <c:pt idx="10">
                  <c:v>1</c:v>
                </c:pt>
                <c:pt idx="11">
                  <c:v>8</c:v>
                </c:pt>
                <c:pt idx="12">
                  <c:v>7</c:v>
                </c:pt>
                <c:pt idx="13" formatCode="0_ ;[Red]\-0\ ">
                  <c:v>2</c:v>
                </c:pt>
                <c:pt idx="14" formatCode="0_ ;[Red]\-0\ ">
                  <c:v>6</c:v>
                </c:pt>
                <c:pt idx="15" formatCode="0_ ;[Red]\-0\ ">
                  <c:v>9</c:v>
                </c:pt>
                <c:pt idx="16" formatCode="0_ ;[Red]\-0\ ">
                  <c:v>9</c:v>
                </c:pt>
                <c:pt idx="17" formatCode="0_ ;[Red]\-0\ ">
                  <c:v>3</c:v>
                </c:pt>
                <c:pt idx="18" formatCode="0_ ;[Red]\-0\ ">
                  <c:v>0</c:v>
                </c:pt>
                <c:pt idx="19" formatCode="0_ ;[Red]\-0\ ">
                  <c:v>4</c:v>
                </c:pt>
                <c:pt idx="20" formatCode="0_ ;[Red]\-0\ ">
                  <c:v>2</c:v>
                </c:pt>
              </c:numCache>
            </c:numRef>
          </c:val>
        </c:ser>
        <c:ser>
          <c:idx val="1"/>
          <c:order val="1"/>
          <c:tx>
            <c:strRef>
              <c:f>dicembre2011!$A$74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dicembre2011!$C$74:$Y$74</c:f>
              <c:numCache>
                <c:formatCode>0</c:formatCode>
                <c:ptCount val="23"/>
                <c:pt idx="0">
                  <c:v>14</c:v>
                </c:pt>
                <c:pt idx="1">
                  <c:v>26</c:v>
                </c:pt>
                <c:pt idx="2">
                  <c:v>17</c:v>
                </c:pt>
                <c:pt idx="3">
                  <c:v>12</c:v>
                </c:pt>
                <c:pt idx="4">
                  <c:v>21</c:v>
                </c:pt>
                <c:pt idx="5">
                  <c:v>15</c:v>
                </c:pt>
                <c:pt idx="6">
                  <c:v>25</c:v>
                </c:pt>
                <c:pt idx="7">
                  <c:v>12</c:v>
                </c:pt>
                <c:pt idx="8">
                  <c:v>13</c:v>
                </c:pt>
                <c:pt idx="9">
                  <c:v>6</c:v>
                </c:pt>
                <c:pt idx="10">
                  <c:v>24</c:v>
                </c:pt>
                <c:pt idx="11">
                  <c:v>12</c:v>
                </c:pt>
                <c:pt idx="12">
                  <c:v>20</c:v>
                </c:pt>
                <c:pt idx="13">
                  <c:v>21</c:v>
                </c:pt>
                <c:pt idx="14">
                  <c:v>20</c:v>
                </c:pt>
                <c:pt idx="15">
                  <c:v>17</c:v>
                </c:pt>
                <c:pt idx="16">
                  <c:v>22</c:v>
                </c:pt>
                <c:pt idx="17">
                  <c:v>16</c:v>
                </c:pt>
                <c:pt idx="18">
                  <c:v>20</c:v>
                </c:pt>
                <c:pt idx="19">
                  <c:v>19</c:v>
                </c:pt>
                <c:pt idx="20">
                  <c:v>28</c:v>
                </c:pt>
                <c:pt idx="21">
                  <c:v>21</c:v>
                </c:pt>
                <c:pt idx="22">
                  <c:v>14</c:v>
                </c:pt>
              </c:numCache>
            </c:numRef>
          </c:val>
        </c:ser>
        <c:axId val="254547840"/>
        <c:axId val="254549376"/>
      </c:barChart>
      <c:catAx>
        <c:axId val="254547840"/>
        <c:scaling>
          <c:orientation val="minMax"/>
        </c:scaling>
        <c:axPos val="b"/>
        <c:numFmt formatCode="General" sourceLinked="1"/>
        <c:majorTickMark val="none"/>
        <c:tickLblPos val="nextTo"/>
        <c:crossAx val="254549376"/>
        <c:crosses val="autoZero"/>
        <c:auto val="1"/>
        <c:lblAlgn val="ctr"/>
        <c:lblOffset val="100"/>
      </c:catAx>
      <c:valAx>
        <c:axId val="254549376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25454784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99" l="0.70000000000000062" r="0.70000000000000062" t="0.75000000000000899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Dicembre</a:t>
            </a:r>
            <a:r>
              <a:rPr lang="it-IT"/>
              <a:t>: Vento: Raffica Massima e Velocità Media (Km/h)</a:t>
            </a:r>
          </a:p>
        </c:rich>
      </c:tx>
      <c:layout>
        <c:manualLayout>
          <c:xMode val="edge"/>
          <c:yMode val="edge"/>
          <c:x val="0.46640048191714778"/>
          <c:y val="2.777777777777872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dicembre2011!$A$77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dicembre2011!$C$77:$Y$77</c:f>
              <c:numCache>
                <c:formatCode>0.0</c:formatCode>
                <c:ptCount val="23"/>
                <c:pt idx="0">
                  <c:v>49.9</c:v>
                </c:pt>
                <c:pt idx="1">
                  <c:v>41.8</c:v>
                </c:pt>
                <c:pt idx="2">
                  <c:v>35.4</c:v>
                </c:pt>
                <c:pt idx="3">
                  <c:v>39.6</c:v>
                </c:pt>
              </c:numCache>
            </c:numRef>
          </c:val>
        </c:ser>
        <c:ser>
          <c:idx val="1"/>
          <c:order val="1"/>
          <c:tx>
            <c:strRef>
              <c:f>dicembre2011!$A$78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dicembre2011!$C$78:$Y$78</c:f>
              <c:numCache>
                <c:formatCode>0.00</c:formatCode>
                <c:ptCount val="23"/>
                <c:pt idx="0" formatCode="0.0">
                  <c:v>3.29516129032258</c:v>
                </c:pt>
                <c:pt idx="1">
                  <c:v>2.2303091397849464</c:v>
                </c:pt>
                <c:pt idx="2">
                  <c:v>2.862567204301075</c:v>
                </c:pt>
                <c:pt idx="3">
                  <c:v>4.187096774193547</c:v>
                </c:pt>
              </c:numCache>
            </c:numRef>
          </c:val>
        </c:ser>
        <c:axId val="254599168"/>
        <c:axId val="254600704"/>
      </c:barChart>
      <c:catAx>
        <c:axId val="254599168"/>
        <c:scaling>
          <c:orientation val="minMax"/>
        </c:scaling>
        <c:axPos val="b"/>
        <c:numFmt formatCode="General" sourceLinked="1"/>
        <c:majorTickMark val="none"/>
        <c:tickLblPos val="nextTo"/>
        <c:crossAx val="254600704"/>
        <c:crosses val="autoZero"/>
        <c:auto val="1"/>
        <c:lblAlgn val="ctr"/>
        <c:lblOffset val="100"/>
      </c:catAx>
      <c:valAx>
        <c:axId val="254600704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25459916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99" l="0.70000000000000062" r="0.70000000000000062" t="0.7500000000000089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Febbraio: Temperature giornaliere: Media - Massima - Minima (°C)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febbraio2011!$A$64:$B$64</c:f>
              <c:strCache>
                <c:ptCount val="1"/>
                <c:pt idx="0">
                  <c:v>t.media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febbraio2011!$C$64:$Y$64</c:f>
              <c:numCache>
                <c:formatCode>0.0_ ;[Red]\-0.0\ </c:formatCode>
                <c:ptCount val="23"/>
                <c:pt idx="0">
                  <c:v>4.590476190476191</c:v>
                </c:pt>
                <c:pt idx="1">
                  <c:v>2.3730654761904764</c:v>
                </c:pt>
                <c:pt idx="2">
                  <c:v>3.2348214285714287</c:v>
                </c:pt>
                <c:pt idx="3">
                  <c:v>4.149137931034482</c:v>
                </c:pt>
                <c:pt idx="4">
                  <c:v>5.5669642857142856</c:v>
                </c:pt>
                <c:pt idx="5">
                  <c:v>1.8830357142857146</c:v>
                </c:pt>
                <c:pt idx="6">
                  <c:v>0.84642857142857131</c:v>
                </c:pt>
                <c:pt idx="7">
                  <c:v>3.1594827586206899</c:v>
                </c:pt>
                <c:pt idx="8">
                  <c:v>0.11160714285714292</c:v>
                </c:pt>
                <c:pt idx="9">
                  <c:v>4.8330357142857148</c:v>
                </c:pt>
                <c:pt idx="10">
                  <c:v>4.4446428571428571</c:v>
                </c:pt>
                <c:pt idx="11">
                  <c:v>4.5775862068965507</c:v>
                </c:pt>
                <c:pt idx="12">
                  <c:v>2.8517857142857141</c:v>
                </c:pt>
                <c:pt idx="13">
                  <c:v>4.6607142857142856</c:v>
                </c:pt>
                <c:pt idx="14">
                  <c:v>3.9464285714285716</c:v>
                </c:pt>
                <c:pt idx="15">
                  <c:v>0.53448275862068961</c:v>
                </c:pt>
                <c:pt idx="16">
                  <c:v>4.1517857142857144</c:v>
                </c:pt>
                <c:pt idx="17">
                  <c:v>1.1160714285714286</c:v>
                </c:pt>
                <c:pt idx="18">
                  <c:v>2.2410714285714284</c:v>
                </c:pt>
                <c:pt idx="19">
                  <c:v>3.1293103448275863</c:v>
                </c:pt>
                <c:pt idx="20">
                  <c:v>0.5</c:v>
                </c:pt>
                <c:pt idx="21">
                  <c:v>7.1607142857142856</c:v>
                </c:pt>
              </c:numCache>
            </c:numRef>
          </c:val>
        </c:ser>
        <c:ser>
          <c:idx val="1"/>
          <c:order val="1"/>
          <c:tx>
            <c:v>t.massima</c:v>
          </c:tx>
          <c:val>
            <c:numRef>
              <c:f>febbraio2011!$C$68:$Y$68</c:f>
              <c:numCache>
                <c:formatCode>0.0_ ;[Red]\-0.0\ </c:formatCode>
                <c:ptCount val="23"/>
                <c:pt idx="0">
                  <c:v>17.399999999999999</c:v>
                </c:pt>
                <c:pt idx="1">
                  <c:v>13.2</c:v>
                </c:pt>
                <c:pt idx="2">
                  <c:v>16.600000000000001</c:v>
                </c:pt>
                <c:pt idx="3">
                  <c:v>15.8</c:v>
                </c:pt>
                <c:pt idx="4">
                  <c:v>18.2</c:v>
                </c:pt>
                <c:pt idx="5">
                  <c:v>15.4</c:v>
                </c:pt>
                <c:pt idx="6">
                  <c:v>15.6</c:v>
                </c:pt>
                <c:pt idx="7">
                  <c:v>17.3</c:v>
                </c:pt>
                <c:pt idx="8">
                  <c:v>12.1</c:v>
                </c:pt>
                <c:pt idx="9">
                  <c:v>18</c:v>
                </c:pt>
                <c:pt idx="10">
                  <c:v>19.7</c:v>
                </c:pt>
                <c:pt idx="11">
                  <c:v>17.2</c:v>
                </c:pt>
                <c:pt idx="12">
                  <c:v>20.2</c:v>
                </c:pt>
                <c:pt idx="13">
                  <c:v>23</c:v>
                </c:pt>
                <c:pt idx="14">
                  <c:v>17</c:v>
                </c:pt>
                <c:pt idx="15">
                  <c:v>20</c:v>
                </c:pt>
                <c:pt idx="16">
                  <c:v>21</c:v>
                </c:pt>
                <c:pt idx="17">
                  <c:v>16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</c:numCache>
            </c:numRef>
          </c:val>
        </c:ser>
        <c:ser>
          <c:idx val="2"/>
          <c:order val="2"/>
          <c:tx>
            <c:strRef>
              <c:f>febbraio2011!$A$69</c:f>
              <c:strCache>
                <c:ptCount val="1"/>
                <c:pt idx="0">
                  <c:v>t.minima</c:v>
                </c:pt>
              </c:strCache>
            </c:strRef>
          </c:tx>
          <c:val>
            <c:numRef>
              <c:f>febbraio2011!$C$69:$Y$69</c:f>
              <c:numCache>
                <c:formatCode>0.0_ ;[Red]\-0.0\ </c:formatCode>
                <c:ptCount val="23"/>
                <c:pt idx="0">
                  <c:v>-2.4</c:v>
                </c:pt>
                <c:pt idx="1">
                  <c:v>-6.7</c:v>
                </c:pt>
                <c:pt idx="2">
                  <c:v>-5.5</c:v>
                </c:pt>
                <c:pt idx="3">
                  <c:v>-5.6</c:v>
                </c:pt>
                <c:pt idx="4">
                  <c:v>-1.7</c:v>
                </c:pt>
                <c:pt idx="5">
                  <c:v>-6</c:v>
                </c:pt>
                <c:pt idx="6">
                  <c:v>-6.5</c:v>
                </c:pt>
                <c:pt idx="7">
                  <c:v>-6</c:v>
                </c:pt>
                <c:pt idx="8">
                  <c:v>-7.7</c:v>
                </c:pt>
                <c:pt idx="9">
                  <c:v>-3.4</c:v>
                </c:pt>
                <c:pt idx="10">
                  <c:v>-5.4</c:v>
                </c:pt>
                <c:pt idx="11">
                  <c:v>-3.5</c:v>
                </c:pt>
                <c:pt idx="12">
                  <c:v>-7.8</c:v>
                </c:pt>
                <c:pt idx="13">
                  <c:v>-8</c:v>
                </c:pt>
                <c:pt idx="14">
                  <c:v>-6</c:v>
                </c:pt>
                <c:pt idx="15">
                  <c:v>-8</c:v>
                </c:pt>
                <c:pt idx="16">
                  <c:v>-4</c:v>
                </c:pt>
                <c:pt idx="17">
                  <c:v>-11</c:v>
                </c:pt>
                <c:pt idx="18">
                  <c:v>-10</c:v>
                </c:pt>
                <c:pt idx="19">
                  <c:v>-8</c:v>
                </c:pt>
                <c:pt idx="20">
                  <c:v>-12</c:v>
                </c:pt>
                <c:pt idx="21">
                  <c:v>0</c:v>
                </c:pt>
              </c:numCache>
            </c:numRef>
          </c:val>
        </c:ser>
        <c:axId val="158672384"/>
        <c:axId val="158673920"/>
      </c:barChart>
      <c:catAx>
        <c:axId val="158672384"/>
        <c:scaling>
          <c:orientation val="minMax"/>
        </c:scaling>
        <c:axPos val="b"/>
        <c:numFmt formatCode="General" sourceLinked="1"/>
        <c:majorTickMark val="none"/>
        <c:tickLblPos val="low"/>
        <c:crossAx val="158673920"/>
        <c:crosses val="autoZero"/>
        <c:auto val="1"/>
        <c:lblAlgn val="ctr"/>
        <c:lblOffset val="100"/>
      </c:catAx>
      <c:valAx>
        <c:axId val="158673920"/>
        <c:scaling>
          <c:orientation val="minMax"/>
        </c:scaling>
        <c:axPos val="l"/>
        <c:majorGridlines/>
        <c:numFmt formatCode="0.0_ ;[Red]\-0.0\ " sourceLinked="1"/>
        <c:majorTickMark val="none"/>
        <c:tickLblPos val="nextTo"/>
        <c:crossAx val="158672384"/>
        <c:crosses val="autoZero"/>
        <c:crossBetween val="between"/>
      </c:valAx>
    </c:plotArea>
    <c:legend>
      <c:legendPos val="r"/>
    </c:legend>
    <c:plotVisOnly val="1"/>
  </c:chart>
  <c:printSettings>
    <c:headerFooter alignWithMargins="0"/>
    <c:pageMargins b="1" l="0.75000000000000788" r="0.75000000000000788" t="1" header="0.5" footer="0.5"/>
    <c:pageSetup paperSize="9" orientation="landscape" horizontalDpi="0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2"/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Dicembre</a:t>
            </a:r>
            <a:r>
              <a:rPr lang="it-IT"/>
              <a:t>: Radiazione Solare (Watt/m2): Media e Massima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dicembre2011!$A$79</c:f>
              <c:strCache>
                <c:ptCount val="1"/>
                <c:pt idx="0">
                  <c:v>Rad.Solare (Watt/m2): Media 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dicembre2011!$C$79:$Y$79</c:f>
              <c:numCache>
                <c:formatCode>#,##0</c:formatCode>
                <c:ptCount val="23"/>
                <c:pt idx="0">
                  <c:v>159.58064516129033</c:v>
                </c:pt>
                <c:pt idx="1">
                  <c:v>119.41935483870968</c:v>
                </c:pt>
                <c:pt idx="2">
                  <c:v>125.19354838709677</c:v>
                </c:pt>
              </c:numCache>
            </c:numRef>
          </c:val>
        </c:ser>
        <c:ser>
          <c:idx val="1"/>
          <c:order val="1"/>
          <c:tx>
            <c:strRef>
              <c:f>dicembre2011!$A$80</c:f>
              <c:strCache>
                <c:ptCount val="1"/>
                <c:pt idx="0">
                  <c:v>Rad.Solare (Watt/m2): Massima</c:v>
                </c:pt>
              </c:strCache>
            </c:strRef>
          </c:tx>
          <c:cat>
            <c:numRef>
              <c:f>dicembre2011!$C$63:$Y$63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dicembre2011!$C$80:$Y$80</c:f>
              <c:numCache>
                <c:formatCode>#,##0</c:formatCode>
                <c:ptCount val="23"/>
                <c:pt idx="0">
                  <c:v>534</c:v>
                </c:pt>
                <c:pt idx="1">
                  <c:v>522</c:v>
                </c:pt>
                <c:pt idx="2">
                  <c:v>499</c:v>
                </c:pt>
              </c:numCache>
            </c:numRef>
          </c:val>
        </c:ser>
        <c:axId val="254359424"/>
        <c:axId val="254360960"/>
      </c:barChart>
      <c:catAx>
        <c:axId val="254359424"/>
        <c:scaling>
          <c:orientation val="minMax"/>
        </c:scaling>
        <c:axPos val="b"/>
        <c:numFmt formatCode="General" sourceLinked="1"/>
        <c:majorTickMark val="none"/>
        <c:tickLblPos val="nextTo"/>
        <c:crossAx val="254360960"/>
        <c:crosses val="autoZero"/>
        <c:auto val="1"/>
        <c:lblAlgn val="ctr"/>
        <c:lblOffset val="100"/>
      </c:catAx>
      <c:valAx>
        <c:axId val="254360960"/>
        <c:scaling>
          <c:orientation val="minMax"/>
        </c:scaling>
        <c:axPos val="l"/>
        <c:majorGridlines/>
        <c:numFmt formatCode="#,##0" sourceLinked="1"/>
        <c:majorTickMark val="none"/>
        <c:tickLblPos val="nextTo"/>
        <c:crossAx val="2543594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899" l="0.70000000000000062" r="0.70000000000000062" t="0.7500000000000089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8"/>
  <c:chart>
    <c:title>
      <c:tx>
        <c:rich>
          <a:bodyPr/>
          <a:lstStyle/>
          <a:p>
            <a:pPr>
              <a:defRPr/>
            </a:pPr>
            <a:r>
              <a:rPr lang="it-IT"/>
              <a:t>Febbraio: Precipitazioni giornaliere: Pioggia (mm) - Neve (Cm)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febbraio2011!$A$71</c:f>
              <c:strCache>
                <c:ptCount val="1"/>
                <c:pt idx="0">
                  <c:v>totale pioggia/neve fusa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febbraio2011!$C$71:$Y$71</c:f>
              <c:numCache>
                <c:formatCode>0.0</c:formatCode>
                <c:ptCount val="23"/>
                <c:pt idx="0">
                  <c:v>38.999999999999993</c:v>
                </c:pt>
                <c:pt idx="1">
                  <c:v>62.199999999999996</c:v>
                </c:pt>
                <c:pt idx="2" formatCode="0">
                  <c:v>124</c:v>
                </c:pt>
                <c:pt idx="3" formatCode="0">
                  <c:v>30</c:v>
                </c:pt>
                <c:pt idx="4" formatCode="0">
                  <c:v>2</c:v>
                </c:pt>
                <c:pt idx="5" formatCode="0">
                  <c:v>92</c:v>
                </c:pt>
                <c:pt idx="6" formatCode="0">
                  <c:v>15</c:v>
                </c:pt>
                <c:pt idx="7" formatCode="0">
                  <c:v>54</c:v>
                </c:pt>
                <c:pt idx="8" formatCode="0">
                  <c:v>20</c:v>
                </c:pt>
                <c:pt idx="9" formatCode="0">
                  <c:v>202</c:v>
                </c:pt>
                <c:pt idx="10" formatCode="0">
                  <c:v>54</c:v>
                </c:pt>
                <c:pt idx="11" formatCode="0">
                  <c:v>2</c:v>
                </c:pt>
                <c:pt idx="12" formatCode="0">
                  <c:v>0</c:v>
                </c:pt>
                <c:pt idx="13" formatCode="0_ ;[Red]\-0\ ">
                  <c:v>52</c:v>
                </c:pt>
                <c:pt idx="14" formatCode="0_ ;[Red]\-0\ ">
                  <c:v>0</c:v>
                </c:pt>
                <c:pt idx="15" formatCode="0_ ;[Red]\-0\ ">
                  <c:v>37</c:v>
                </c:pt>
                <c:pt idx="16" formatCode="0_ ;[Red]\-0\ ">
                  <c:v>33</c:v>
                </c:pt>
                <c:pt idx="17" formatCode="0_ ;[Red]\-0\ ">
                  <c:v>188</c:v>
                </c:pt>
                <c:pt idx="18" formatCode="0_ ;[Red]\-0\ ">
                  <c:v>20</c:v>
                </c:pt>
                <c:pt idx="19" formatCode="0_ ;[Red]\-0\ ">
                  <c:v>26</c:v>
                </c:pt>
                <c:pt idx="20" formatCode="0_ ;[Red]\-0\ ">
                  <c:v>25</c:v>
                </c:pt>
              </c:numCache>
            </c:numRef>
          </c:val>
        </c:ser>
        <c:ser>
          <c:idx val="1"/>
          <c:order val="1"/>
          <c:tx>
            <c:strRef>
              <c:f>febbraio2011!$A$72</c:f>
              <c:strCache>
                <c:ptCount val="1"/>
                <c:pt idx="0">
                  <c:v>totale neve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febbraio2011!$C$72:$Y$72</c:f>
              <c:numCache>
                <c:formatCode>0</c:formatCode>
                <c:ptCount val="2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14</c:v>
                </c:pt>
                <c:pt idx="7">
                  <c:v>80</c:v>
                </c:pt>
                <c:pt idx="8">
                  <c:v>14</c:v>
                </c:pt>
                <c:pt idx="9">
                  <c:v>2</c:v>
                </c:pt>
                <c:pt idx="10">
                  <c:v>20</c:v>
                </c:pt>
                <c:pt idx="11">
                  <c:v>0</c:v>
                </c:pt>
                <c:pt idx="12">
                  <c:v>0</c:v>
                </c:pt>
                <c:pt idx="13" formatCode="0_ ;[Red]\-0\ ">
                  <c:v>0</c:v>
                </c:pt>
                <c:pt idx="14" formatCode="0_ ;[Red]\-0\ ">
                  <c:v>0</c:v>
                </c:pt>
                <c:pt idx="15" formatCode="0_ ;[Red]\-0\ ">
                  <c:v>35</c:v>
                </c:pt>
                <c:pt idx="16" formatCode="0_ ;[Red]\-0\ ">
                  <c:v>0</c:v>
                </c:pt>
                <c:pt idx="17" formatCode="0_ ;[Red]\-0\ ">
                  <c:v>22</c:v>
                </c:pt>
                <c:pt idx="18" formatCode="0_ ;[Red]\-0\ ">
                  <c:v>9</c:v>
                </c:pt>
                <c:pt idx="19" formatCode="0_ ;[Red]\-0\ ">
                  <c:v>0</c:v>
                </c:pt>
                <c:pt idx="20" formatCode="0_ ;[Red]\-0\ ">
                  <c:v>27</c:v>
                </c:pt>
              </c:numCache>
            </c:numRef>
          </c:val>
        </c:ser>
        <c:axId val="158698880"/>
        <c:axId val="158704768"/>
      </c:barChart>
      <c:catAx>
        <c:axId val="158698880"/>
        <c:scaling>
          <c:orientation val="minMax"/>
        </c:scaling>
        <c:axPos val="b"/>
        <c:numFmt formatCode="General" sourceLinked="1"/>
        <c:majorTickMark val="none"/>
        <c:tickLblPos val="nextTo"/>
        <c:crossAx val="158704768"/>
        <c:crosses val="autoZero"/>
        <c:auto val="1"/>
        <c:lblAlgn val="ctr"/>
        <c:lblOffset val="100"/>
      </c:catAx>
      <c:valAx>
        <c:axId val="158704768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15869888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1"/>
  <c:chart>
    <c:title>
      <c:tx>
        <c:rich>
          <a:bodyPr/>
          <a:lstStyle/>
          <a:p>
            <a:pPr>
              <a:defRPr/>
            </a:pPr>
            <a:r>
              <a:rPr lang="it-IT"/>
              <a:t>Febbraio: Giorni con Precipitazioni (nr) - Giorni di Gelo (nr)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febbraio2011!$A$73</c:f>
              <c:strCache>
                <c:ptCount val="1"/>
                <c:pt idx="0">
                  <c:v>giorni con precipitaz.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febbraio2011!$C$73:$Y$73</c:f>
              <c:numCache>
                <c:formatCode>0</c:formatCode>
                <c:ptCount val="23"/>
                <c:pt idx="0">
                  <c:v>6</c:v>
                </c:pt>
                <c:pt idx="1">
                  <c:v>13</c:v>
                </c:pt>
                <c:pt idx="2">
                  <c:v>7</c:v>
                </c:pt>
                <c:pt idx="3">
                  <c:v>2</c:v>
                </c:pt>
                <c:pt idx="4">
                  <c:v>1</c:v>
                </c:pt>
                <c:pt idx="5">
                  <c:v>5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  <c:pt idx="9">
                  <c:v>6</c:v>
                </c:pt>
                <c:pt idx="10">
                  <c:v>5</c:v>
                </c:pt>
                <c:pt idx="11">
                  <c:v>1</c:v>
                </c:pt>
                <c:pt idx="12">
                  <c:v>0</c:v>
                </c:pt>
                <c:pt idx="13" formatCode="0_ ;[Red]\-0\ ">
                  <c:v>2</c:v>
                </c:pt>
                <c:pt idx="14" formatCode="0_ ;[Red]\-0\ ">
                  <c:v>0</c:v>
                </c:pt>
                <c:pt idx="15" formatCode="0_ ;[Red]\-0\ ">
                  <c:v>8</c:v>
                </c:pt>
                <c:pt idx="16" formatCode="0_ ;[Red]\-0\ ">
                  <c:v>5</c:v>
                </c:pt>
                <c:pt idx="17" formatCode="0_ ;[Red]\-0\ ">
                  <c:v>6</c:v>
                </c:pt>
                <c:pt idx="18" formatCode="0_ ;[Red]\-0\ ">
                  <c:v>4</c:v>
                </c:pt>
                <c:pt idx="19" formatCode="0_ ;[Red]\-0\ ">
                  <c:v>2</c:v>
                </c:pt>
                <c:pt idx="20" formatCode="0_ ;[Red]\-0\ ">
                  <c:v>4</c:v>
                </c:pt>
              </c:numCache>
            </c:numRef>
          </c:val>
        </c:ser>
        <c:ser>
          <c:idx val="1"/>
          <c:order val="1"/>
          <c:tx>
            <c:strRef>
              <c:f>febbraio2011!$A$74</c:f>
              <c:strCache>
                <c:ptCount val="1"/>
                <c:pt idx="0">
                  <c:v>giorni gelo (min&lt;0)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febbraio2011!$C$74:$Y$74</c:f>
              <c:numCache>
                <c:formatCode>0</c:formatCode>
                <c:ptCount val="23"/>
                <c:pt idx="0">
                  <c:v>9</c:v>
                </c:pt>
                <c:pt idx="1">
                  <c:v>17</c:v>
                </c:pt>
                <c:pt idx="2">
                  <c:v>17</c:v>
                </c:pt>
                <c:pt idx="3">
                  <c:v>15</c:v>
                </c:pt>
                <c:pt idx="4">
                  <c:v>7</c:v>
                </c:pt>
                <c:pt idx="5">
                  <c:v>19</c:v>
                </c:pt>
                <c:pt idx="6">
                  <c:v>26</c:v>
                </c:pt>
                <c:pt idx="7">
                  <c:v>14</c:v>
                </c:pt>
                <c:pt idx="8">
                  <c:v>28</c:v>
                </c:pt>
                <c:pt idx="9">
                  <c:v>8</c:v>
                </c:pt>
                <c:pt idx="10">
                  <c:v>8</c:v>
                </c:pt>
                <c:pt idx="11">
                  <c:v>12</c:v>
                </c:pt>
                <c:pt idx="12">
                  <c:v>20</c:v>
                </c:pt>
                <c:pt idx="13">
                  <c:v>11</c:v>
                </c:pt>
                <c:pt idx="14">
                  <c:v>17</c:v>
                </c:pt>
                <c:pt idx="15">
                  <c:v>28</c:v>
                </c:pt>
                <c:pt idx="16">
                  <c:v>13</c:v>
                </c:pt>
                <c:pt idx="17">
                  <c:v>20</c:v>
                </c:pt>
                <c:pt idx="18">
                  <c:v>21</c:v>
                </c:pt>
                <c:pt idx="19">
                  <c:v>16</c:v>
                </c:pt>
                <c:pt idx="20">
                  <c:v>21</c:v>
                </c:pt>
                <c:pt idx="21">
                  <c:v>0</c:v>
                </c:pt>
              </c:numCache>
            </c:numRef>
          </c:val>
        </c:ser>
        <c:axId val="153224704"/>
        <c:axId val="153226240"/>
      </c:barChart>
      <c:catAx>
        <c:axId val="153224704"/>
        <c:scaling>
          <c:orientation val="minMax"/>
        </c:scaling>
        <c:axPos val="b"/>
        <c:numFmt formatCode="General" sourceLinked="1"/>
        <c:majorTickMark val="none"/>
        <c:tickLblPos val="nextTo"/>
        <c:crossAx val="153226240"/>
        <c:crosses val="autoZero"/>
        <c:auto val="1"/>
        <c:lblAlgn val="ctr"/>
        <c:lblOffset val="100"/>
      </c:catAx>
      <c:valAx>
        <c:axId val="153226240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15322470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77" l="0.70000000000000062" r="0.70000000000000062" t="0.75000000000000677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29"/>
  <c:chart>
    <c:title>
      <c:tx>
        <c:rich>
          <a:bodyPr/>
          <a:lstStyle/>
          <a:p>
            <a:pPr>
              <a:defRPr/>
            </a:pPr>
            <a:r>
              <a:rPr lang="it-IT"/>
              <a:t>Febbraio: Vento: Raffica Massima e Velocità Media (Km/h)</a:t>
            </a:r>
          </a:p>
        </c:rich>
      </c:tx>
      <c:layout>
        <c:manualLayout>
          <c:xMode val="edge"/>
          <c:yMode val="edge"/>
          <c:x val="0.46640048191714539"/>
          <c:y val="2.7777777777778498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febbraio2011!$A$77</c:f>
              <c:strCache>
                <c:ptCount val="1"/>
                <c:pt idx="0">
                  <c:v>Vento: Raffica Massima (Km)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febbraio2011!$C$77:$Y$77</c:f>
              <c:numCache>
                <c:formatCode>0.0</c:formatCode>
                <c:ptCount val="23"/>
                <c:pt idx="0">
                  <c:v>33.799999999999997</c:v>
                </c:pt>
                <c:pt idx="1">
                  <c:v>41.8</c:v>
                </c:pt>
              </c:numCache>
            </c:numRef>
          </c:val>
        </c:ser>
        <c:ser>
          <c:idx val="1"/>
          <c:order val="1"/>
          <c:tx>
            <c:strRef>
              <c:f>febbraio2011!$A$78</c:f>
              <c:strCache>
                <c:ptCount val="1"/>
                <c:pt idx="0">
                  <c:v>Vento: Velocità Media (Km) </c:v>
                </c:pt>
              </c:strCache>
            </c:strRef>
          </c:tx>
          <c:cat>
            <c:numRef>
              <c:f>febbraio2011!$C$63:$Y$63</c:f>
              <c:numCache>
                <c:formatCode>General</c:formatCode>
                <c:ptCount val="23"/>
                <c:pt idx="0">
                  <c:v>2011</c:v>
                </c:pt>
                <c:pt idx="1">
                  <c:v>2010</c:v>
                </c:pt>
                <c:pt idx="2">
                  <c:v>2009</c:v>
                </c:pt>
                <c:pt idx="3">
                  <c:v>2008</c:v>
                </c:pt>
                <c:pt idx="4">
                  <c:v>2007</c:v>
                </c:pt>
                <c:pt idx="5">
                  <c:v>2006</c:v>
                </c:pt>
                <c:pt idx="6">
                  <c:v>2005</c:v>
                </c:pt>
                <c:pt idx="7">
                  <c:v>2004</c:v>
                </c:pt>
                <c:pt idx="8">
                  <c:v>2003</c:v>
                </c:pt>
                <c:pt idx="9">
                  <c:v>2002</c:v>
                </c:pt>
                <c:pt idx="10">
                  <c:v>2001</c:v>
                </c:pt>
                <c:pt idx="11">
                  <c:v>2000</c:v>
                </c:pt>
                <c:pt idx="12">
                  <c:v>1999</c:v>
                </c:pt>
                <c:pt idx="13">
                  <c:v>1998</c:v>
                </c:pt>
                <c:pt idx="14">
                  <c:v>1997</c:v>
                </c:pt>
                <c:pt idx="15">
                  <c:v>1996</c:v>
                </c:pt>
                <c:pt idx="16">
                  <c:v>1995</c:v>
                </c:pt>
                <c:pt idx="17">
                  <c:v>1994</c:v>
                </c:pt>
                <c:pt idx="18">
                  <c:v>1993</c:v>
                </c:pt>
                <c:pt idx="19">
                  <c:v>1992</c:v>
                </c:pt>
                <c:pt idx="20">
                  <c:v>1991</c:v>
                </c:pt>
                <c:pt idx="21">
                  <c:v>1990</c:v>
                </c:pt>
                <c:pt idx="22">
                  <c:v>1989</c:v>
                </c:pt>
              </c:numCache>
            </c:numRef>
          </c:cat>
          <c:val>
            <c:numRef>
              <c:f>febbraio2011!$C$78:$Y$78</c:f>
              <c:numCache>
                <c:formatCode>0.00</c:formatCode>
                <c:ptCount val="23"/>
                <c:pt idx="0" formatCode="0.0">
                  <c:v>3.1965773809523816</c:v>
                </c:pt>
                <c:pt idx="1">
                  <c:v>2.6777529761904759</c:v>
                </c:pt>
              </c:numCache>
            </c:numRef>
          </c:val>
        </c:ser>
        <c:axId val="153238912"/>
        <c:axId val="153269376"/>
      </c:barChart>
      <c:catAx>
        <c:axId val="153238912"/>
        <c:scaling>
          <c:orientation val="minMax"/>
        </c:scaling>
        <c:axPos val="b"/>
        <c:numFmt formatCode="General" sourceLinked="1"/>
        <c:majorTickMark val="none"/>
        <c:tickLblPos val="nextTo"/>
        <c:crossAx val="153269376"/>
        <c:crosses val="autoZero"/>
        <c:auto val="1"/>
        <c:lblAlgn val="ctr"/>
        <c:lblOffset val="100"/>
      </c:catAx>
      <c:valAx>
        <c:axId val="153269376"/>
        <c:scaling>
          <c:orientation val="minMax"/>
        </c:scaling>
        <c:axPos val="l"/>
        <c:majorGridlines/>
        <c:numFmt formatCode="0.0" sourceLinked="1"/>
        <c:majorTickMark val="none"/>
        <c:tickLblPos val="nextTo"/>
        <c:crossAx val="15323891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677" l="0.70000000000000062" r="0.70000000000000062" t="0.750000000000006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2" Type="http://schemas.openxmlformats.org/officeDocument/2006/relationships/chart" Target="../charts/chart46.xml"/><Relationship Id="rId1" Type="http://schemas.openxmlformats.org/officeDocument/2006/relationships/image" Target="../media/image1.jpeg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4" Type="http://schemas.openxmlformats.org/officeDocument/2006/relationships/chart" Target="../charts/chart4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chart" Target="../charts/chart51.xml"/><Relationship Id="rId1" Type="http://schemas.openxmlformats.org/officeDocument/2006/relationships/image" Target="../media/image1.jpeg"/><Relationship Id="rId6" Type="http://schemas.openxmlformats.org/officeDocument/2006/relationships/chart" Target="../charts/chart55.xml"/><Relationship Id="rId5" Type="http://schemas.openxmlformats.org/officeDocument/2006/relationships/chart" Target="../charts/chart54.xml"/><Relationship Id="rId4" Type="http://schemas.openxmlformats.org/officeDocument/2006/relationships/chart" Target="../charts/chart53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7.xml"/><Relationship Id="rId2" Type="http://schemas.openxmlformats.org/officeDocument/2006/relationships/chart" Target="../charts/chart56.xml"/><Relationship Id="rId1" Type="http://schemas.openxmlformats.org/officeDocument/2006/relationships/image" Target="../media/image1.jpeg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4" Type="http://schemas.openxmlformats.org/officeDocument/2006/relationships/chart" Target="../charts/chart5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image" Target="../media/image1.jpe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1.jpeg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image" Target="../media/image1.jpeg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image" Target="../media/image1.jpeg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image" Target="../media/image1.jpeg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image" Target="../media/image1.jpeg"/><Relationship Id="rId6" Type="http://schemas.openxmlformats.org/officeDocument/2006/relationships/chart" Target="../charts/chart35.xml"/><Relationship Id="rId5" Type="http://schemas.openxmlformats.org/officeDocument/2006/relationships/chart" Target="../charts/chart34.xml"/><Relationship Id="rId4" Type="http://schemas.openxmlformats.org/officeDocument/2006/relationships/chart" Target="../charts/chart3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image" Target="../media/image1.jpeg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4" Type="http://schemas.openxmlformats.org/officeDocument/2006/relationships/chart" Target="../charts/chart3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image" Target="../media/image1.jpeg"/><Relationship Id="rId6" Type="http://schemas.openxmlformats.org/officeDocument/2006/relationships/chart" Target="../charts/chart45.xml"/><Relationship Id="rId5" Type="http://schemas.openxmlformats.org/officeDocument/2006/relationships/chart" Target="../charts/chart44.xml"/><Relationship Id="rId4" Type="http://schemas.openxmlformats.org/officeDocument/2006/relationships/chart" Target="../charts/chart4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5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7652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8" name="Gra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25</xdr:col>
      <xdr:colOff>9525</xdr:colOff>
      <xdr:row>107</xdr:row>
      <xdr:rowOff>9525</xdr:rowOff>
    </xdr:to>
    <xdr:graphicFrame macro="">
      <xdr:nvGraphicFramePr>
        <xdr:cNvPr id="12" name="Gra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0</xdr:colOff>
      <xdr:row>120</xdr:row>
      <xdr:rowOff>180975</xdr:rowOff>
    </xdr:to>
    <xdr:graphicFrame macro="">
      <xdr:nvGraphicFramePr>
        <xdr:cNvPr id="9" name="Gra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24</xdr:col>
      <xdr:colOff>609599</xdr:colOff>
      <xdr:row>136</xdr:row>
      <xdr:rowOff>76200</xdr:rowOff>
    </xdr:to>
    <xdr:graphicFrame macro="">
      <xdr:nvGraphicFramePr>
        <xdr:cNvPr id="10" name="Gra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24</xdr:col>
      <xdr:colOff>590550</xdr:colOff>
      <xdr:row>152</xdr:row>
      <xdr:rowOff>47625</xdr:rowOff>
    </xdr:to>
    <xdr:graphicFrame macro="">
      <xdr:nvGraphicFramePr>
        <xdr:cNvPr id="11" name="Gra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0</xdr:row>
      <xdr:rowOff>0</xdr:rowOff>
    </xdr:from>
    <xdr:to>
      <xdr:col>8</xdr:col>
      <xdr:colOff>542925</xdr:colOff>
      <xdr:row>7</xdr:row>
      <xdr:rowOff>0</xdr:rowOff>
    </xdr:to>
    <xdr:pic>
      <xdr:nvPicPr>
        <xdr:cNvPr id="2" name="Picture 1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38425" y="0"/>
          <a:ext cx="3676650" cy="171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9</xdr:col>
      <xdr:colOff>47625</xdr:colOff>
      <xdr:row>6</xdr:row>
      <xdr:rowOff>57150</xdr:rowOff>
    </xdr:to>
    <xdr:pic>
      <xdr:nvPicPr>
        <xdr:cNvPr id="2" name="Picture 1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0"/>
          <a:ext cx="3409950" cy="1581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0</xdr:rowOff>
    </xdr:from>
    <xdr:to>
      <xdr:col>8</xdr:col>
      <xdr:colOff>847725</xdr:colOff>
      <xdr:row>5</xdr:row>
      <xdr:rowOff>190499</xdr:rowOff>
    </xdr:to>
    <xdr:pic>
      <xdr:nvPicPr>
        <xdr:cNvPr id="2" name="Picture 4" descr="04  24-02-09 - Tollegno - Stazione Meteo Dav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8975" y="0"/>
          <a:ext cx="3762375" cy="151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19051</xdr:colOff>
      <xdr:row>81</xdr:row>
      <xdr:rowOff>19050</xdr:rowOff>
    </xdr:from>
    <xdr:to>
      <xdr:col>25</xdr:col>
      <xdr:colOff>590550</xdr:colOff>
      <xdr:row>94</xdr:row>
      <xdr:rowOff>9525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95</xdr:row>
      <xdr:rowOff>19050</xdr:rowOff>
    </xdr:from>
    <xdr:to>
      <xdr:col>26</xdr:col>
      <xdr:colOff>9525</xdr:colOff>
      <xdr:row>107</xdr:row>
      <xdr:rowOff>9525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590550</xdr:colOff>
      <xdr:row>107</xdr:row>
      <xdr:rowOff>171450</xdr:rowOff>
    </xdr:from>
    <xdr:to>
      <xdr:col>25</xdr:col>
      <xdr:colOff>600075</xdr:colOff>
      <xdr:row>120</xdr:row>
      <xdr:rowOff>180975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581025</xdr:colOff>
      <xdr:row>122</xdr:row>
      <xdr:rowOff>0</xdr:rowOff>
    </xdr:from>
    <xdr:to>
      <xdr:col>26</xdr:col>
      <xdr:colOff>0</xdr:colOff>
      <xdr:row>136</xdr:row>
      <xdr:rowOff>76200</xdr:rowOff>
    </xdr:to>
    <xdr:graphicFrame macro="">
      <xdr:nvGraphicFramePr>
        <xdr:cNvPr id="6" name="Gra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590550</xdr:colOff>
      <xdr:row>137</xdr:row>
      <xdr:rowOff>161925</xdr:rowOff>
    </xdr:from>
    <xdr:to>
      <xdr:col>26</xdr:col>
      <xdr:colOff>9525</xdr:colOff>
      <xdr:row>152</xdr:row>
      <xdr:rowOff>47625</xdr:rowOff>
    </xdr:to>
    <xdr:graphicFrame macro="">
      <xdr:nvGraphicFramePr>
        <xdr:cNvPr id="7" name="Gra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1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7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4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1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9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Sint97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9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7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6-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5-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4-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9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3-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2-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1-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0-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Sint9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Sint98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Davis2009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4-2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3-2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2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8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0-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Sint2001-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Sint99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Sint9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8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4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meteo200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11"/>
      <sheetName val="febbraio2011"/>
      <sheetName val="marzo2011"/>
      <sheetName val="aprile2011"/>
      <sheetName val="maggio2011"/>
      <sheetName val="giugno2011"/>
      <sheetName val="luglio2011"/>
      <sheetName val="agosto2011"/>
      <sheetName val="settembre2011"/>
      <sheetName val="ottobre2011"/>
      <sheetName val="novembre2011"/>
      <sheetName val="dicembre2011"/>
      <sheetName val="anno"/>
    </sheetNames>
    <sheetDataSet>
      <sheetData sheetId="0">
        <row r="11">
          <cell r="AP11">
            <v>-2.2999999999999998</v>
          </cell>
          <cell r="AR11">
            <v>4.9000000000000004</v>
          </cell>
          <cell r="AT11">
            <v>0.92708333333333359</v>
          </cell>
          <cell r="BN11">
            <v>0</v>
          </cell>
          <cell r="BO11">
            <v>0</v>
          </cell>
          <cell r="BT11">
            <v>12.9</v>
          </cell>
          <cell r="BU11" t="str">
            <v>E</v>
          </cell>
          <cell r="BW11">
            <v>1.8333333333333339</v>
          </cell>
          <cell r="BX11" t="str">
            <v>W</v>
          </cell>
          <cell r="CA11">
            <v>180</v>
          </cell>
          <cell r="CB11">
            <v>338</v>
          </cell>
        </row>
        <row r="12">
          <cell r="AP12">
            <v>-3.5</v>
          </cell>
          <cell r="AR12">
            <v>3.1</v>
          </cell>
          <cell r="AT12">
            <v>-0.23124999999999973</v>
          </cell>
          <cell r="BN12">
            <v>0.2</v>
          </cell>
          <cell r="BO12">
            <v>0</v>
          </cell>
          <cell r="BT12">
            <v>16.100000000000001</v>
          </cell>
          <cell r="BU12" t="str">
            <v>NE</v>
          </cell>
          <cell r="BW12">
            <v>2.4666666666666655</v>
          </cell>
          <cell r="BX12" t="str">
            <v>W</v>
          </cell>
          <cell r="CA12">
            <v>142</v>
          </cell>
          <cell r="CB12">
            <v>329</v>
          </cell>
        </row>
        <row r="13">
          <cell r="AP13">
            <v>-3</v>
          </cell>
          <cell r="AR13">
            <v>1.5</v>
          </cell>
          <cell r="AT13">
            <v>-0.49791666666666679</v>
          </cell>
          <cell r="BN13">
            <v>0</v>
          </cell>
          <cell r="BO13">
            <v>0</v>
          </cell>
          <cell r="BT13">
            <v>14.5</v>
          </cell>
          <cell r="BU13" t="str">
            <v>W</v>
          </cell>
          <cell r="BW13">
            <v>2.2999999999999985</v>
          </cell>
          <cell r="BX13" t="str">
            <v>W</v>
          </cell>
          <cell r="CA13">
            <v>39</v>
          </cell>
          <cell r="CB13">
            <v>63</v>
          </cell>
        </row>
        <row r="14">
          <cell r="AP14">
            <v>-1.5</v>
          </cell>
          <cell r="AR14">
            <v>0.1</v>
          </cell>
          <cell r="AT14">
            <v>-0.67708333333333337</v>
          </cell>
          <cell r="BN14">
            <v>0</v>
          </cell>
          <cell r="BO14">
            <v>0</v>
          </cell>
          <cell r="BT14">
            <v>6.4</v>
          </cell>
          <cell r="BU14" t="str">
            <v>NW</v>
          </cell>
          <cell r="BW14">
            <v>0.13333333333333333</v>
          </cell>
          <cell r="BX14" t="str">
            <v>ENE</v>
          </cell>
          <cell r="CA14">
            <v>39</v>
          </cell>
          <cell r="CB14">
            <v>125</v>
          </cell>
        </row>
        <row r="15">
          <cell r="AP15">
            <v>-2</v>
          </cell>
          <cell r="AR15">
            <v>0</v>
          </cell>
          <cell r="AT15">
            <v>-1.16875</v>
          </cell>
          <cell r="BN15">
            <v>0</v>
          </cell>
          <cell r="BO15">
            <v>0</v>
          </cell>
          <cell r="BT15">
            <v>9.6999999999999993</v>
          </cell>
          <cell r="BU15" t="str">
            <v>E</v>
          </cell>
          <cell r="BW15">
            <v>0.19999999999999998</v>
          </cell>
          <cell r="BX15" t="str">
            <v>ENE</v>
          </cell>
          <cell r="CA15">
            <v>56</v>
          </cell>
          <cell r="CB15">
            <v>121</v>
          </cell>
        </row>
        <row r="16">
          <cell r="AP16">
            <v>-3.9</v>
          </cell>
          <cell r="AR16">
            <v>2.1</v>
          </cell>
          <cell r="AT16">
            <v>-0.76250000000000029</v>
          </cell>
          <cell r="BN16">
            <v>0</v>
          </cell>
          <cell r="BO16">
            <v>0</v>
          </cell>
          <cell r="BT16">
            <v>12.9</v>
          </cell>
          <cell r="BU16" t="str">
            <v>E</v>
          </cell>
          <cell r="BW16">
            <v>0.73333333333333339</v>
          </cell>
          <cell r="BX16" t="str">
            <v>W</v>
          </cell>
          <cell r="CA16">
            <v>113</v>
          </cell>
          <cell r="CB16">
            <v>350</v>
          </cell>
        </row>
        <row r="17">
          <cell r="AP17">
            <v>-3.4</v>
          </cell>
          <cell r="AR17">
            <v>1.8</v>
          </cell>
          <cell r="AT17">
            <v>-0.15000000000000019</v>
          </cell>
          <cell r="BN17">
            <v>0</v>
          </cell>
          <cell r="BO17">
            <v>0</v>
          </cell>
          <cell r="BT17">
            <v>9.6999999999999993</v>
          </cell>
          <cell r="BU17" t="str">
            <v>SE</v>
          </cell>
          <cell r="BW17">
            <v>0.43333333333333335</v>
          </cell>
          <cell r="BX17" t="str">
            <v>W</v>
          </cell>
          <cell r="CA17">
            <v>42</v>
          </cell>
          <cell r="CB17">
            <v>88</v>
          </cell>
        </row>
        <row r="18">
          <cell r="AP18">
            <v>0.7</v>
          </cell>
          <cell r="AR18">
            <v>3.3</v>
          </cell>
          <cell r="AT18">
            <v>2.1458333333333326</v>
          </cell>
          <cell r="BN18">
            <v>1.4</v>
          </cell>
          <cell r="BO18">
            <v>0</v>
          </cell>
          <cell r="BT18">
            <v>9.6999999999999993</v>
          </cell>
          <cell r="BU18" t="str">
            <v>E</v>
          </cell>
          <cell r="BW18">
            <v>0.10000000000000002</v>
          </cell>
          <cell r="BX18" t="str">
            <v>SE</v>
          </cell>
          <cell r="CA18">
            <v>23</v>
          </cell>
          <cell r="CB18">
            <v>69</v>
          </cell>
        </row>
        <row r="19">
          <cell r="AP19">
            <v>2.6</v>
          </cell>
          <cell r="AR19">
            <v>3.4</v>
          </cell>
          <cell r="AT19">
            <v>2.9750000000000001</v>
          </cell>
          <cell r="BN19">
            <v>2.6000000000000005</v>
          </cell>
          <cell r="BO19">
            <v>0</v>
          </cell>
          <cell r="BT19">
            <v>8</v>
          </cell>
          <cell r="BU19" t="str">
            <v>SSE</v>
          </cell>
          <cell r="BW19">
            <v>6.6666666666666666E-2</v>
          </cell>
          <cell r="BX19" t="str">
            <v>E</v>
          </cell>
          <cell r="CA19">
            <v>22</v>
          </cell>
          <cell r="CB19">
            <v>67</v>
          </cell>
        </row>
        <row r="20">
          <cell r="AP20">
            <v>2.7</v>
          </cell>
          <cell r="AR20">
            <v>4.0999999999999996</v>
          </cell>
          <cell r="AT20">
            <v>3.3750000000000018</v>
          </cell>
          <cell r="BN20">
            <v>1.2</v>
          </cell>
          <cell r="BO20">
            <v>0</v>
          </cell>
          <cell r="BT20">
            <v>9.6999999999999993</v>
          </cell>
          <cell r="BU20" t="str">
            <v>E</v>
          </cell>
          <cell r="BW20">
            <v>6.6666666666666666E-2</v>
          </cell>
          <cell r="BX20" t="str">
            <v>E</v>
          </cell>
          <cell r="CA20">
            <v>19</v>
          </cell>
          <cell r="CB20">
            <v>88</v>
          </cell>
        </row>
        <row r="21">
          <cell r="AP21">
            <v>0.6</v>
          </cell>
          <cell r="AR21">
            <v>7.1</v>
          </cell>
          <cell r="AT21">
            <v>4.3291666666666666</v>
          </cell>
          <cell r="BN21">
            <v>0</v>
          </cell>
          <cell r="BO21">
            <v>0</v>
          </cell>
          <cell r="BT21">
            <v>12.9</v>
          </cell>
          <cell r="BU21" t="str">
            <v>SE</v>
          </cell>
          <cell r="BW21">
            <v>1.6666666666666667</v>
          </cell>
          <cell r="BX21" t="str">
            <v>W</v>
          </cell>
          <cell r="CA21">
            <v>140</v>
          </cell>
          <cell r="CB21">
            <v>476</v>
          </cell>
        </row>
        <row r="22">
          <cell r="AP22">
            <v>0.1</v>
          </cell>
          <cell r="AR22">
            <v>11.9</v>
          </cell>
          <cell r="AT22">
            <v>3.9395833333333332</v>
          </cell>
          <cell r="BN22">
            <v>0</v>
          </cell>
          <cell r="BO22">
            <v>0</v>
          </cell>
          <cell r="BT22">
            <v>16.100000000000001</v>
          </cell>
          <cell r="BU22" t="str">
            <v>SE</v>
          </cell>
          <cell r="BW22">
            <v>4.166666666666667</v>
          </cell>
          <cell r="BX22" t="str">
            <v>W</v>
          </cell>
          <cell r="CA22">
            <v>179</v>
          </cell>
          <cell r="CB22">
            <v>380</v>
          </cell>
        </row>
        <row r="23">
          <cell r="AP23">
            <v>0.9</v>
          </cell>
          <cell r="AR23">
            <v>11.5</v>
          </cell>
          <cell r="AT23">
            <v>5.4145833333333337</v>
          </cell>
          <cell r="BN23">
            <v>0</v>
          </cell>
          <cell r="BO23">
            <v>0</v>
          </cell>
          <cell r="BT23">
            <v>12.9</v>
          </cell>
          <cell r="BU23" t="str">
            <v>W</v>
          </cell>
          <cell r="BW23">
            <v>3.3666666666666649</v>
          </cell>
          <cell r="BX23" t="str">
            <v>W</v>
          </cell>
          <cell r="CA23">
            <v>183</v>
          </cell>
          <cell r="CB23">
            <v>387</v>
          </cell>
        </row>
        <row r="24">
          <cell r="AP24">
            <v>2.1</v>
          </cell>
          <cell r="AR24">
            <v>9.6</v>
          </cell>
          <cell r="AT24">
            <v>5.7875000000000005</v>
          </cell>
          <cell r="BN24">
            <v>0</v>
          </cell>
          <cell r="BO24">
            <v>0</v>
          </cell>
          <cell r="BT24">
            <v>11.3</v>
          </cell>
          <cell r="BU24" t="str">
            <v>W</v>
          </cell>
          <cell r="BW24">
            <v>2.133333333333332</v>
          </cell>
          <cell r="BX24" t="str">
            <v>W</v>
          </cell>
          <cell r="CA24">
            <v>177</v>
          </cell>
          <cell r="CB24">
            <v>378</v>
          </cell>
        </row>
        <row r="25">
          <cell r="AP25">
            <v>1.3</v>
          </cell>
          <cell r="AR25">
            <v>15.6</v>
          </cell>
          <cell r="AT25">
            <v>6.0979166666666655</v>
          </cell>
          <cell r="BN25">
            <v>0</v>
          </cell>
          <cell r="BO25">
            <v>0</v>
          </cell>
          <cell r="BT25">
            <v>17.7</v>
          </cell>
          <cell r="BU25" t="str">
            <v>NNW</v>
          </cell>
          <cell r="BW25">
            <v>3.0999999999999992</v>
          </cell>
          <cell r="BX25" t="str">
            <v>W</v>
          </cell>
          <cell r="CA25">
            <v>214</v>
          </cell>
          <cell r="CB25">
            <v>387</v>
          </cell>
        </row>
        <row r="26">
          <cell r="AP26">
            <v>-0.3</v>
          </cell>
          <cell r="AR26">
            <v>11.8</v>
          </cell>
          <cell r="AT26">
            <v>5.4729166666666673</v>
          </cell>
          <cell r="BN26">
            <v>0</v>
          </cell>
          <cell r="BO26">
            <v>0</v>
          </cell>
          <cell r="BT26">
            <v>12.9</v>
          </cell>
          <cell r="BU26" t="str">
            <v>SE</v>
          </cell>
          <cell r="BW26">
            <v>3.0666666666666678</v>
          </cell>
          <cell r="BX26" t="str">
            <v>W</v>
          </cell>
          <cell r="CA26">
            <v>217</v>
          </cell>
          <cell r="CB26">
            <v>392</v>
          </cell>
        </row>
        <row r="27">
          <cell r="AP27">
            <v>2.2999999999999998</v>
          </cell>
          <cell r="AR27">
            <v>11.2</v>
          </cell>
          <cell r="AT27">
            <v>5.5604166666666686</v>
          </cell>
          <cell r="BN27">
            <v>0</v>
          </cell>
          <cell r="BO27">
            <v>0</v>
          </cell>
          <cell r="BT27">
            <v>14.5</v>
          </cell>
          <cell r="BU27" t="str">
            <v>W</v>
          </cell>
          <cell r="BW27">
            <v>4.4666666666666659</v>
          </cell>
          <cell r="BX27" t="str">
            <v>W</v>
          </cell>
          <cell r="CA27">
            <v>211</v>
          </cell>
          <cell r="CB27">
            <v>392</v>
          </cell>
        </row>
        <row r="28">
          <cell r="AP28">
            <v>1.1000000000000001</v>
          </cell>
          <cell r="AR28">
            <v>9.4</v>
          </cell>
          <cell r="AT28">
            <v>4.5000000000000009</v>
          </cell>
          <cell r="BN28">
            <v>0</v>
          </cell>
          <cell r="BO28">
            <v>0</v>
          </cell>
          <cell r="BT28">
            <v>14.5</v>
          </cell>
          <cell r="BU28" t="str">
            <v>SE</v>
          </cell>
          <cell r="BW28">
            <v>3.5</v>
          </cell>
          <cell r="BX28" t="str">
            <v>W</v>
          </cell>
          <cell r="CA28">
            <v>212</v>
          </cell>
          <cell r="CB28">
            <v>454</v>
          </cell>
        </row>
        <row r="29">
          <cell r="AP29">
            <v>-0.4</v>
          </cell>
          <cell r="AR29">
            <v>10.199999999999999</v>
          </cell>
          <cell r="AT29">
            <v>4.3062499999999986</v>
          </cell>
          <cell r="BN29">
            <v>0</v>
          </cell>
          <cell r="BO29">
            <v>0</v>
          </cell>
          <cell r="BT29">
            <v>14.5</v>
          </cell>
          <cell r="BU29" t="str">
            <v>E</v>
          </cell>
          <cell r="BW29">
            <v>3.4666666666666655</v>
          </cell>
          <cell r="BX29" t="str">
            <v>W</v>
          </cell>
          <cell r="CA29">
            <v>214</v>
          </cell>
          <cell r="CB29">
            <v>396</v>
          </cell>
        </row>
        <row r="30">
          <cell r="AP30">
            <v>-3.9</v>
          </cell>
          <cell r="AR30">
            <v>5.2</v>
          </cell>
          <cell r="AT30">
            <v>-0.34166666666666684</v>
          </cell>
          <cell r="BN30">
            <v>0</v>
          </cell>
          <cell r="BO30">
            <v>0</v>
          </cell>
          <cell r="BT30">
            <v>16.100000000000001</v>
          </cell>
          <cell r="BU30" t="str">
            <v>SSE</v>
          </cell>
          <cell r="BW30">
            <v>3.2333333333333329</v>
          </cell>
          <cell r="BX30" t="str">
            <v>W</v>
          </cell>
          <cell r="CA30">
            <v>223</v>
          </cell>
          <cell r="CB30">
            <v>406</v>
          </cell>
        </row>
        <row r="31">
          <cell r="AP31">
            <v>-3.6</v>
          </cell>
          <cell r="AR31">
            <v>4.7</v>
          </cell>
          <cell r="AT31">
            <v>0.11041666666666662</v>
          </cell>
          <cell r="BN31">
            <v>0</v>
          </cell>
          <cell r="BO31">
            <v>0</v>
          </cell>
          <cell r="BT31">
            <v>17.7</v>
          </cell>
          <cell r="BU31" t="str">
            <v>SE</v>
          </cell>
          <cell r="BW31">
            <v>3.0999999999999979</v>
          </cell>
          <cell r="BX31" t="str">
            <v>W</v>
          </cell>
          <cell r="CA31">
            <v>218</v>
          </cell>
          <cell r="CB31">
            <v>406</v>
          </cell>
        </row>
        <row r="32">
          <cell r="AP32">
            <v>-4.9000000000000004</v>
          </cell>
          <cell r="AR32">
            <v>2.7</v>
          </cell>
          <cell r="AT32">
            <v>-1.729166666666667</v>
          </cell>
          <cell r="BN32">
            <v>0</v>
          </cell>
          <cell r="BO32">
            <v>0</v>
          </cell>
          <cell r="BT32">
            <v>19.3</v>
          </cell>
          <cell r="BU32" t="str">
            <v>SSE</v>
          </cell>
          <cell r="BW32">
            <v>3.5666666666666651</v>
          </cell>
          <cell r="BX32" t="str">
            <v>W</v>
          </cell>
          <cell r="CA32">
            <v>215</v>
          </cell>
          <cell r="CB32">
            <v>397</v>
          </cell>
        </row>
        <row r="33">
          <cell r="AP33">
            <v>-5.9</v>
          </cell>
          <cell r="AR33">
            <v>4.0999999999999996</v>
          </cell>
          <cell r="AT33">
            <v>-1.9916666666666663</v>
          </cell>
          <cell r="BN33">
            <v>0</v>
          </cell>
          <cell r="BO33">
            <v>0</v>
          </cell>
          <cell r="BT33">
            <v>16.100000000000001</v>
          </cell>
          <cell r="BU33" t="str">
            <v>SE</v>
          </cell>
          <cell r="BW33">
            <v>3.433333333333334</v>
          </cell>
          <cell r="BX33" t="str">
            <v>W</v>
          </cell>
          <cell r="CA33">
            <v>207</v>
          </cell>
          <cell r="CB33">
            <v>492</v>
          </cell>
        </row>
        <row r="34">
          <cell r="AP34">
            <v>-4.8</v>
          </cell>
          <cell r="AR34">
            <v>10</v>
          </cell>
          <cell r="AT34">
            <v>1.152083333333334</v>
          </cell>
          <cell r="BN34">
            <v>0</v>
          </cell>
          <cell r="BO34">
            <v>0</v>
          </cell>
          <cell r="BT34">
            <v>20.9</v>
          </cell>
          <cell r="BU34" t="str">
            <v>E</v>
          </cell>
          <cell r="BW34">
            <v>3.1333333333333324</v>
          </cell>
          <cell r="BX34" t="str">
            <v>W</v>
          </cell>
          <cell r="CA34">
            <v>228</v>
          </cell>
          <cell r="CB34">
            <v>422</v>
          </cell>
        </row>
        <row r="35">
          <cell r="AP35">
            <v>-4.9000000000000004</v>
          </cell>
          <cell r="AR35">
            <v>3.2</v>
          </cell>
          <cell r="AT35">
            <v>-1.4791666666666663</v>
          </cell>
          <cell r="BN35">
            <v>0</v>
          </cell>
          <cell r="BO35">
            <v>0</v>
          </cell>
          <cell r="BT35">
            <v>16.100000000000001</v>
          </cell>
          <cell r="BU35" t="str">
            <v>SE</v>
          </cell>
          <cell r="BW35">
            <v>3.2666666666666671</v>
          </cell>
          <cell r="BX35" t="str">
            <v>W</v>
          </cell>
          <cell r="CA35">
            <v>199</v>
          </cell>
          <cell r="CB35">
            <v>424</v>
          </cell>
        </row>
        <row r="36">
          <cell r="AP36">
            <v>-4.4000000000000004</v>
          </cell>
          <cell r="AR36">
            <v>4.9000000000000004</v>
          </cell>
          <cell r="AT36">
            <v>-0.35208333333333303</v>
          </cell>
          <cell r="BN36">
            <v>0</v>
          </cell>
          <cell r="BO36">
            <v>0</v>
          </cell>
          <cell r="BT36">
            <v>17.7</v>
          </cell>
          <cell r="BU36" t="str">
            <v>E</v>
          </cell>
          <cell r="BW36">
            <v>3.6333333333333315</v>
          </cell>
          <cell r="BX36" t="str">
            <v>W</v>
          </cell>
          <cell r="CA36">
            <v>218</v>
          </cell>
          <cell r="CB36">
            <v>410</v>
          </cell>
        </row>
        <row r="37">
          <cell r="AP37">
            <v>-1.7</v>
          </cell>
          <cell r="AR37">
            <v>3.8</v>
          </cell>
          <cell r="AT37">
            <v>0.65000000000000013</v>
          </cell>
          <cell r="BN37">
            <v>0</v>
          </cell>
          <cell r="BO37">
            <v>0</v>
          </cell>
          <cell r="BT37">
            <v>12.9</v>
          </cell>
          <cell r="BU37" t="str">
            <v>SE</v>
          </cell>
          <cell r="BW37">
            <v>1.5</v>
          </cell>
          <cell r="BX37" t="str">
            <v>W</v>
          </cell>
          <cell r="CA37">
            <v>125</v>
          </cell>
          <cell r="CB37">
            <v>441</v>
          </cell>
        </row>
        <row r="38">
          <cell r="AP38">
            <v>-0.2</v>
          </cell>
          <cell r="AR38">
            <v>3.5</v>
          </cell>
          <cell r="AT38">
            <v>1.6041666666666667</v>
          </cell>
          <cell r="BN38">
            <v>1.4</v>
          </cell>
          <cell r="BO38">
            <v>3</v>
          </cell>
          <cell r="BT38">
            <v>14.5</v>
          </cell>
          <cell r="BU38" t="str">
            <v>SE</v>
          </cell>
          <cell r="BW38">
            <v>1.6999999999999993</v>
          </cell>
          <cell r="BX38" t="str">
            <v>SE</v>
          </cell>
          <cell r="CA38">
            <v>92</v>
          </cell>
          <cell r="CB38">
            <v>195</v>
          </cell>
        </row>
        <row r="39">
          <cell r="AP39">
            <v>-0.9</v>
          </cell>
          <cell r="AR39">
            <v>1.7</v>
          </cell>
          <cell r="AT39">
            <v>0.44583333333333347</v>
          </cell>
          <cell r="BN39">
            <v>0.4</v>
          </cell>
          <cell r="BO39">
            <v>1</v>
          </cell>
          <cell r="BT39">
            <v>11.3</v>
          </cell>
          <cell r="BU39" t="str">
            <v>E</v>
          </cell>
          <cell r="BW39">
            <v>0.36666666666666664</v>
          </cell>
          <cell r="BX39" t="str">
            <v>SE</v>
          </cell>
          <cell r="CA39">
            <v>48</v>
          </cell>
          <cell r="CB39">
            <v>125</v>
          </cell>
        </row>
        <row r="40">
          <cell r="AP40">
            <v>-0.9</v>
          </cell>
          <cell r="AR40">
            <v>2.2000000000000002</v>
          </cell>
          <cell r="AT40">
            <v>0.68541666666666679</v>
          </cell>
          <cell r="BN40">
            <v>1.5999999999999999</v>
          </cell>
          <cell r="BO40">
            <v>3</v>
          </cell>
          <cell r="BT40">
            <v>9.6999999999999993</v>
          </cell>
          <cell r="BU40" t="str">
            <v>W</v>
          </cell>
          <cell r="BW40">
            <v>0.46666666666666673</v>
          </cell>
          <cell r="BX40" t="str">
            <v>W</v>
          </cell>
          <cell r="CA40">
            <v>48</v>
          </cell>
          <cell r="CB40">
            <v>146</v>
          </cell>
        </row>
        <row r="41">
          <cell r="AP41">
            <v>-0.1</v>
          </cell>
          <cell r="AR41">
            <v>7.2</v>
          </cell>
          <cell r="AT41">
            <v>2.9958333333333336</v>
          </cell>
          <cell r="BN41">
            <v>0.8</v>
          </cell>
          <cell r="BO41">
            <v>0</v>
          </cell>
          <cell r="BT41">
            <v>16.100000000000001</v>
          </cell>
          <cell r="BU41" t="str">
            <v>SE</v>
          </cell>
          <cell r="BW41">
            <v>2.2666666666666671</v>
          </cell>
          <cell r="BX41" t="str">
            <v>W</v>
          </cell>
          <cell r="CA41">
            <v>123</v>
          </cell>
          <cell r="CB41">
            <v>485</v>
          </cell>
        </row>
        <row r="43">
          <cell r="AP43">
            <v>-1.3580645161290323</v>
          </cell>
          <cell r="AR43">
            <v>5.670967741935482</v>
          </cell>
          <cell r="AT43">
            <v>1.7127016129032262</v>
          </cell>
          <cell r="AU43">
            <v>7.0290322580645164</v>
          </cell>
          <cell r="BN43">
            <v>9.6000000000000014</v>
          </cell>
          <cell r="BO43">
            <v>7</v>
          </cell>
          <cell r="BW43">
            <v>2.1591397849462362</v>
          </cell>
          <cell r="CA43">
            <v>140.83870967741936</v>
          </cell>
        </row>
        <row r="44">
          <cell r="AP44">
            <v>2.7</v>
          </cell>
          <cell r="AR44">
            <v>15.6</v>
          </cell>
          <cell r="AT44">
            <v>6.0979166666666655</v>
          </cell>
          <cell r="BN44">
            <v>2.6000000000000005</v>
          </cell>
          <cell r="BO44">
            <v>3</v>
          </cell>
          <cell r="BT44">
            <v>20.9</v>
          </cell>
          <cell r="CB44">
            <v>492</v>
          </cell>
        </row>
        <row r="45">
          <cell r="AP45">
            <v>-5.9</v>
          </cell>
          <cell r="AR45">
            <v>0</v>
          </cell>
          <cell r="AT45">
            <v>-1.9916666666666663</v>
          </cell>
        </row>
        <row r="47">
          <cell r="AQ47">
            <v>-5.9</v>
          </cell>
          <cell r="AR47">
            <v>40566</v>
          </cell>
        </row>
        <row r="48">
          <cell r="AQ48">
            <v>15.6</v>
          </cell>
          <cell r="AR48">
            <v>40558</v>
          </cell>
          <cell r="BU48">
            <v>20.9</v>
          </cell>
        </row>
        <row r="49">
          <cell r="AQ49">
            <v>-1.9916666666666663</v>
          </cell>
          <cell r="AR49">
            <v>40566</v>
          </cell>
          <cell r="BU49">
            <v>40567</v>
          </cell>
        </row>
        <row r="50">
          <cell r="AQ50">
            <v>6.0979166666666655</v>
          </cell>
          <cell r="AR50">
            <v>40558</v>
          </cell>
          <cell r="BU50" t="str">
            <v>21:00</v>
          </cell>
        </row>
        <row r="51">
          <cell r="BU51" t="str">
            <v>E</v>
          </cell>
        </row>
        <row r="55">
          <cell r="AQ55">
            <v>-1.3580645161290323</v>
          </cell>
          <cell r="BW55" t="str">
            <v>W</v>
          </cell>
        </row>
        <row r="56">
          <cell r="AQ56">
            <v>5.670967741935482</v>
          </cell>
        </row>
        <row r="57">
          <cell r="AQ57">
            <v>1.7127016129032262</v>
          </cell>
          <cell r="AX57">
            <v>1.7127016129032262</v>
          </cell>
        </row>
        <row r="59">
          <cell r="AW59">
            <v>9.6000000000000014</v>
          </cell>
        </row>
        <row r="60">
          <cell r="AW60">
            <v>7</v>
          </cell>
        </row>
        <row r="61">
          <cell r="AR61">
            <v>40552</v>
          </cell>
        </row>
        <row r="62">
          <cell r="AR62">
            <v>40571</v>
          </cell>
        </row>
        <row r="63">
          <cell r="AQ63">
            <v>21</v>
          </cell>
        </row>
        <row r="65">
          <cell r="AQ65">
            <v>3</v>
          </cell>
        </row>
        <row r="66">
          <cell r="AQ66">
            <v>8</v>
          </cell>
        </row>
      </sheetData>
      <sheetData sheetId="1">
        <row r="11">
          <cell r="AP11">
            <v>-1.2</v>
          </cell>
          <cell r="AR11">
            <v>9.8000000000000007</v>
          </cell>
          <cell r="AT11">
            <v>2.7041666666666671</v>
          </cell>
          <cell r="BN11">
            <v>0</v>
          </cell>
          <cell r="BO11">
            <v>0</v>
          </cell>
          <cell r="BT11">
            <v>14.5</v>
          </cell>
          <cell r="BU11" t="str">
            <v>W</v>
          </cell>
          <cell r="BW11">
            <v>3.8333333333333339</v>
          </cell>
          <cell r="BX11" t="str">
            <v>W</v>
          </cell>
          <cell r="CA11">
            <v>245</v>
          </cell>
          <cell r="CB11">
            <v>513</v>
          </cell>
        </row>
        <row r="12">
          <cell r="AP12">
            <v>-1.1000000000000001</v>
          </cell>
          <cell r="AR12">
            <v>10</v>
          </cell>
          <cell r="AT12">
            <v>3.1208333333333336</v>
          </cell>
          <cell r="BN12">
            <v>0</v>
          </cell>
          <cell r="BO12">
            <v>0</v>
          </cell>
          <cell r="BT12">
            <v>17.7</v>
          </cell>
          <cell r="BU12" t="str">
            <v>WNW</v>
          </cell>
          <cell r="BW12">
            <v>4.8333333333333339</v>
          </cell>
          <cell r="BX12" t="str">
            <v>W</v>
          </cell>
          <cell r="CA12">
            <v>256</v>
          </cell>
          <cell r="CB12">
            <v>466</v>
          </cell>
        </row>
        <row r="13">
          <cell r="AP13">
            <v>-0.6</v>
          </cell>
          <cell r="AR13">
            <v>8.4</v>
          </cell>
          <cell r="AT13">
            <v>3.2833333333333332</v>
          </cell>
          <cell r="BN13">
            <v>0</v>
          </cell>
          <cell r="BO13">
            <v>0</v>
          </cell>
          <cell r="BT13">
            <v>17.7</v>
          </cell>
          <cell r="BU13" t="str">
            <v>WNW</v>
          </cell>
          <cell r="BW13">
            <v>4.8000000000000016</v>
          </cell>
          <cell r="BX13" t="str">
            <v>W</v>
          </cell>
          <cell r="CA13">
            <v>238</v>
          </cell>
          <cell r="CB13">
            <v>513</v>
          </cell>
        </row>
        <row r="14">
          <cell r="AP14">
            <v>1.7</v>
          </cell>
          <cell r="AR14">
            <v>12.3</v>
          </cell>
          <cell r="AT14">
            <v>5.5958333333333323</v>
          </cell>
          <cell r="BN14">
            <v>0</v>
          </cell>
          <cell r="BO14">
            <v>0</v>
          </cell>
          <cell r="BT14">
            <v>17.7</v>
          </cell>
          <cell r="BU14" t="str">
            <v>W</v>
          </cell>
          <cell r="BW14">
            <v>4.2000000000000011</v>
          </cell>
          <cell r="BX14" t="str">
            <v>W</v>
          </cell>
          <cell r="CA14">
            <v>222</v>
          </cell>
          <cell r="CB14">
            <v>538</v>
          </cell>
        </row>
        <row r="15">
          <cell r="AP15">
            <v>2.9</v>
          </cell>
          <cell r="AR15">
            <v>17</v>
          </cell>
          <cell r="AT15">
            <v>9.2520833333333368</v>
          </cell>
          <cell r="BN15">
            <v>0</v>
          </cell>
          <cell r="BO15">
            <v>0</v>
          </cell>
          <cell r="BT15">
            <v>17.7</v>
          </cell>
          <cell r="BU15" t="str">
            <v>W</v>
          </cell>
          <cell r="BW15">
            <v>4.3333333333333348</v>
          </cell>
          <cell r="BX15" t="str">
            <v>W</v>
          </cell>
          <cell r="CA15">
            <v>242</v>
          </cell>
          <cell r="CB15">
            <v>605</v>
          </cell>
        </row>
        <row r="16">
          <cell r="AP16">
            <v>6.1</v>
          </cell>
          <cell r="AR16">
            <v>17.399999999999999</v>
          </cell>
          <cell r="AT16">
            <v>10.464583333333335</v>
          </cell>
          <cell r="BN16">
            <v>0</v>
          </cell>
          <cell r="BO16">
            <v>0</v>
          </cell>
          <cell r="BT16">
            <v>17.7</v>
          </cell>
          <cell r="BU16" t="str">
            <v>W</v>
          </cell>
          <cell r="BW16">
            <v>5.2333333333333325</v>
          </cell>
          <cell r="BX16" t="str">
            <v>W</v>
          </cell>
          <cell r="CA16">
            <v>271</v>
          </cell>
          <cell r="CB16">
            <v>497</v>
          </cell>
        </row>
        <row r="17">
          <cell r="AP17">
            <v>5.0999999999999996</v>
          </cell>
          <cell r="AR17">
            <v>16.2</v>
          </cell>
          <cell r="AT17">
            <v>9.4333333333333353</v>
          </cell>
          <cell r="BN17">
            <v>0</v>
          </cell>
          <cell r="BO17">
            <v>0</v>
          </cell>
          <cell r="BT17">
            <v>19.3</v>
          </cell>
          <cell r="BU17" t="str">
            <v>WNW</v>
          </cell>
          <cell r="BW17">
            <v>4.9333333333333345</v>
          </cell>
          <cell r="BX17" t="str">
            <v>W</v>
          </cell>
          <cell r="CA17">
            <v>275</v>
          </cell>
          <cell r="CB17">
            <v>490</v>
          </cell>
        </row>
        <row r="18">
          <cell r="AP18">
            <v>2.2999999999999998</v>
          </cell>
          <cell r="AR18">
            <v>13.4</v>
          </cell>
          <cell r="AT18">
            <v>6.9875000000000016</v>
          </cell>
          <cell r="BN18">
            <v>0</v>
          </cell>
          <cell r="BO18">
            <v>0</v>
          </cell>
          <cell r="BT18">
            <v>16.100000000000001</v>
          </cell>
          <cell r="BU18" t="str">
            <v>ENE</v>
          </cell>
          <cell r="BW18">
            <v>4.9000000000000012</v>
          </cell>
          <cell r="BX18" t="str">
            <v>W</v>
          </cell>
          <cell r="CA18">
            <v>269</v>
          </cell>
          <cell r="CB18">
            <v>485</v>
          </cell>
        </row>
        <row r="19">
          <cell r="AP19">
            <v>1.1000000000000001</v>
          </cell>
          <cell r="AR19">
            <v>12.4</v>
          </cell>
          <cell r="AT19">
            <v>5.9791666666666679</v>
          </cell>
          <cell r="BN19">
            <v>0</v>
          </cell>
          <cell r="BO19">
            <v>0</v>
          </cell>
          <cell r="BT19">
            <v>17.7</v>
          </cell>
          <cell r="BU19" t="str">
            <v>E</v>
          </cell>
          <cell r="BW19">
            <v>4.2666666666666648</v>
          </cell>
          <cell r="BX19" t="str">
            <v>W</v>
          </cell>
          <cell r="CA19">
            <v>252</v>
          </cell>
          <cell r="CB19">
            <v>475</v>
          </cell>
        </row>
        <row r="20">
          <cell r="AP20">
            <v>1.3</v>
          </cell>
          <cell r="AR20">
            <v>11.2</v>
          </cell>
          <cell r="AT20">
            <v>5.3083333333333327</v>
          </cell>
          <cell r="BN20">
            <v>0</v>
          </cell>
          <cell r="BO20">
            <v>0</v>
          </cell>
          <cell r="BT20">
            <v>16.100000000000001</v>
          </cell>
          <cell r="BU20" t="str">
            <v>NE</v>
          </cell>
          <cell r="BW20">
            <v>4.5666666666666682</v>
          </cell>
          <cell r="BX20" t="str">
            <v>W</v>
          </cell>
          <cell r="CA20">
            <v>265</v>
          </cell>
          <cell r="CB20">
            <v>480</v>
          </cell>
        </row>
        <row r="21">
          <cell r="AP21">
            <v>0.6</v>
          </cell>
          <cell r="AR21">
            <v>10.7</v>
          </cell>
          <cell r="AT21">
            <v>4.7145833333333336</v>
          </cell>
          <cell r="BN21">
            <v>0</v>
          </cell>
          <cell r="BO21">
            <v>0</v>
          </cell>
          <cell r="BT21">
            <v>17.7</v>
          </cell>
          <cell r="BU21" t="str">
            <v>SSE</v>
          </cell>
          <cell r="BW21">
            <v>4.5</v>
          </cell>
          <cell r="BX21" t="str">
            <v>W</v>
          </cell>
          <cell r="CA21">
            <v>217</v>
          </cell>
          <cell r="CB21">
            <v>441</v>
          </cell>
        </row>
        <row r="22">
          <cell r="AP22">
            <v>0.8</v>
          </cell>
          <cell r="AR22">
            <v>11.2</v>
          </cell>
          <cell r="AT22">
            <v>5.7166666666666659</v>
          </cell>
          <cell r="BN22">
            <v>0</v>
          </cell>
          <cell r="BO22">
            <v>0</v>
          </cell>
          <cell r="BT22">
            <v>17.7</v>
          </cell>
          <cell r="BU22" t="str">
            <v>SE</v>
          </cell>
          <cell r="BW22">
            <v>3.6666666666666643</v>
          </cell>
          <cell r="BX22" t="str">
            <v>W</v>
          </cell>
          <cell r="CA22">
            <v>250</v>
          </cell>
          <cell r="CB22">
            <v>469</v>
          </cell>
        </row>
        <row r="23">
          <cell r="AP23">
            <v>3.6</v>
          </cell>
          <cell r="AR23">
            <v>6.8</v>
          </cell>
          <cell r="AT23">
            <v>5.2354166666666657</v>
          </cell>
          <cell r="BN23">
            <v>2.2000000000000002</v>
          </cell>
          <cell r="BO23">
            <v>0</v>
          </cell>
          <cell r="BT23">
            <v>8</v>
          </cell>
          <cell r="BU23" t="str">
            <v>WNW</v>
          </cell>
          <cell r="BW23">
            <v>0.36666666666666664</v>
          </cell>
          <cell r="BX23" t="str">
            <v>E</v>
          </cell>
          <cell r="CA23">
            <v>43</v>
          </cell>
          <cell r="CB23">
            <v>156</v>
          </cell>
        </row>
        <row r="24">
          <cell r="AP24">
            <v>3.8</v>
          </cell>
          <cell r="AR24">
            <v>6.9</v>
          </cell>
          <cell r="AT24">
            <v>5.2124999999999986</v>
          </cell>
          <cell r="BN24">
            <v>0</v>
          </cell>
          <cell r="BO24">
            <v>0</v>
          </cell>
          <cell r="BT24">
            <v>11.3</v>
          </cell>
          <cell r="BU24" t="str">
            <v>SE</v>
          </cell>
          <cell r="BW24">
            <v>0.53333333333333355</v>
          </cell>
          <cell r="BX24" t="str">
            <v>W</v>
          </cell>
          <cell r="CA24">
            <v>74</v>
          </cell>
          <cell r="CB24">
            <v>387</v>
          </cell>
        </row>
        <row r="25">
          <cell r="AP25">
            <v>2.1</v>
          </cell>
          <cell r="AR25">
            <v>5.2</v>
          </cell>
          <cell r="AT25">
            <v>3.8020833333333344</v>
          </cell>
          <cell r="BN25">
            <v>21.599999999999991</v>
          </cell>
          <cell r="BO25">
            <v>0</v>
          </cell>
          <cell r="BT25">
            <v>12.9</v>
          </cell>
          <cell r="BU25" t="str">
            <v>NW</v>
          </cell>
          <cell r="BW25">
            <v>0.73333333333333373</v>
          </cell>
          <cell r="BX25" t="str">
            <v>N</v>
          </cell>
          <cell r="CA25">
            <v>24</v>
          </cell>
          <cell r="CB25">
            <v>62</v>
          </cell>
        </row>
        <row r="26">
          <cell r="AP26">
            <v>2.4</v>
          </cell>
          <cell r="AR26">
            <v>4.7</v>
          </cell>
          <cell r="AT26">
            <v>3.5770833333333325</v>
          </cell>
          <cell r="BN26">
            <v>9.7999999999999989</v>
          </cell>
          <cell r="BO26">
            <v>0</v>
          </cell>
          <cell r="BT26">
            <v>33.799999999999997</v>
          </cell>
          <cell r="BU26" t="str">
            <v>NNW</v>
          </cell>
          <cell r="BW26">
            <v>2.1041666666666656</v>
          </cell>
          <cell r="BX26" t="str">
            <v>N</v>
          </cell>
          <cell r="CA26">
            <v>43</v>
          </cell>
          <cell r="CB26">
            <v>139</v>
          </cell>
        </row>
        <row r="27">
          <cell r="AP27">
            <v>1.7</v>
          </cell>
          <cell r="AR27">
            <v>6.4</v>
          </cell>
          <cell r="AT27">
            <v>3.7708333333333339</v>
          </cell>
          <cell r="BN27">
            <v>0</v>
          </cell>
          <cell r="BO27">
            <v>0</v>
          </cell>
          <cell r="BT27">
            <v>12.9</v>
          </cell>
          <cell r="BU27" t="str">
            <v>SE</v>
          </cell>
          <cell r="BW27">
            <v>1.0333333333333339</v>
          </cell>
          <cell r="BX27" t="str">
            <v>W</v>
          </cell>
          <cell r="CA27">
            <v>77</v>
          </cell>
          <cell r="CB27">
            <v>318</v>
          </cell>
        </row>
        <row r="28">
          <cell r="AP28">
            <v>0</v>
          </cell>
          <cell r="AR28">
            <v>10.9</v>
          </cell>
          <cell r="AT28">
            <v>4.1979166666666679</v>
          </cell>
          <cell r="BN28">
            <v>0</v>
          </cell>
          <cell r="BO28">
            <v>0</v>
          </cell>
          <cell r="BT28">
            <v>19.3</v>
          </cell>
          <cell r="BU28" t="str">
            <v>W</v>
          </cell>
          <cell r="BW28">
            <v>3.6333333333333329</v>
          </cell>
          <cell r="BX28" t="str">
            <v>W</v>
          </cell>
          <cell r="CA28">
            <v>204</v>
          </cell>
          <cell r="CB28">
            <v>504</v>
          </cell>
        </row>
        <row r="29">
          <cell r="AP29">
            <v>1.1000000000000001</v>
          </cell>
          <cell r="AR29">
            <v>12.2</v>
          </cell>
          <cell r="AT29">
            <v>6.1854166666666677</v>
          </cell>
          <cell r="BN29">
            <v>0</v>
          </cell>
          <cell r="BO29">
            <v>0</v>
          </cell>
          <cell r="BT29">
            <v>19.3</v>
          </cell>
          <cell r="BU29" t="str">
            <v>WNW</v>
          </cell>
          <cell r="BW29">
            <v>4.8333333333333366</v>
          </cell>
          <cell r="BX29" t="str">
            <v>W</v>
          </cell>
          <cell r="CA29">
            <v>309</v>
          </cell>
          <cell r="CB29">
            <v>554</v>
          </cell>
        </row>
        <row r="30">
          <cell r="AP30">
            <v>1.3</v>
          </cell>
          <cell r="AR30">
            <v>6</v>
          </cell>
          <cell r="AT30">
            <v>4.3354166666666663</v>
          </cell>
          <cell r="BN30">
            <v>3.2</v>
          </cell>
          <cell r="BO30">
            <v>0</v>
          </cell>
          <cell r="BT30">
            <v>14.5</v>
          </cell>
          <cell r="BU30" t="str">
            <v>E</v>
          </cell>
          <cell r="BW30">
            <v>1.9666666666666668</v>
          </cell>
          <cell r="BX30" t="str">
            <v>W</v>
          </cell>
          <cell r="CA30">
            <v>74</v>
          </cell>
          <cell r="CB30">
            <v>244</v>
          </cell>
        </row>
        <row r="31">
          <cell r="AP31">
            <v>0.5</v>
          </cell>
          <cell r="AR31">
            <v>7.4</v>
          </cell>
          <cell r="AT31">
            <v>3.6625000000000001</v>
          </cell>
          <cell r="BN31">
            <v>0.2</v>
          </cell>
          <cell r="BO31">
            <v>0</v>
          </cell>
          <cell r="BT31">
            <v>14.5</v>
          </cell>
          <cell r="BU31" t="str">
            <v>SE</v>
          </cell>
          <cell r="BW31">
            <v>1.9666666666666666</v>
          </cell>
          <cell r="BX31" t="str">
            <v>W</v>
          </cell>
          <cell r="CA31">
            <v>207</v>
          </cell>
          <cell r="CB31">
            <v>675</v>
          </cell>
        </row>
        <row r="32">
          <cell r="AP32">
            <v>-0.9</v>
          </cell>
          <cell r="AR32">
            <v>6.2</v>
          </cell>
          <cell r="AT32">
            <v>3.3833333333333333</v>
          </cell>
          <cell r="BN32">
            <v>0</v>
          </cell>
          <cell r="BO32">
            <v>0</v>
          </cell>
          <cell r="BT32">
            <v>17.7</v>
          </cell>
          <cell r="BU32" t="str">
            <v>E</v>
          </cell>
          <cell r="BW32">
            <v>1.6666666666666667</v>
          </cell>
          <cell r="BX32" t="str">
            <v>ENE</v>
          </cell>
          <cell r="CA32">
            <v>142</v>
          </cell>
          <cell r="CB32">
            <v>492</v>
          </cell>
        </row>
        <row r="33">
          <cell r="AP33">
            <v>-1.8</v>
          </cell>
          <cell r="AR33">
            <v>8.1999999999999993</v>
          </cell>
          <cell r="AT33">
            <v>2.7729166666666671</v>
          </cell>
          <cell r="BN33">
            <v>0</v>
          </cell>
          <cell r="BO33">
            <v>0</v>
          </cell>
          <cell r="BT33">
            <v>22.5</v>
          </cell>
          <cell r="BU33" t="str">
            <v>SE</v>
          </cell>
          <cell r="BW33">
            <v>3.4333333333333336</v>
          </cell>
          <cell r="BX33" t="str">
            <v>W</v>
          </cell>
          <cell r="CA33">
            <v>295</v>
          </cell>
          <cell r="CB33">
            <v>550</v>
          </cell>
        </row>
        <row r="34">
          <cell r="AP34">
            <v>-2.4</v>
          </cell>
          <cell r="AR34">
            <v>6.6</v>
          </cell>
          <cell r="AT34">
            <v>1.1666666666666665</v>
          </cell>
          <cell r="BN34">
            <v>0</v>
          </cell>
          <cell r="BO34">
            <v>0</v>
          </cell>
          <cell r="BT34">
            <v>17.7</v>
          </cell>
          <cell r="BU34" t="str">
            <v>ENE</v>
          </cell>
          <cell r="BW34">
            <v>3.1666666666666665</v>
          </cell>
          <cell r="BX34" t="str">
            <v>W</v>
          </cell>
          <cell r="CA34">
            <v>252</v>
          </cell>
          <cell r="CB34">
            <v>631</v>
          </cell>
        </row>
        <row r="35">
          <cell r="AP35">
            <v>-2</v>
          </cell>
          <cell r="AR35">
            <v>6.1</v>
          </cell>
          <cell r="AT35">
            <v>1.2958333333333336</v>
          </cell>
          <cell r="BN35">
            <v>0</v>
          </cell>
          <cell r="BO35">
            <v>0</v>
          </cell>
          <cell r="BT35">
            <v>20.9</v>
          </cell>
          <cell r="BU35" t="str">
            <v>SSE</v>
          </cell>
          <cell r="BW35">
            <v>3.6999999999999993</v>
          </cell>
          <cell r="BX35" t="str">
            <v>W</v>
          </cell>
          <cell r="CA35">
            <v>283</v>
          </cell>
          <cell r="CB35">
            <v>536</v>
          </cell>
        </row>
        <row r="36">
          <cell r="AP36">
            <v>-2.4</v>
          </cell>
          <cell r="AR36">
            <v>5.3</v>
          </cell>
          <cell r="AT36">
            <v>1.6770833333333333</v>
          </cell>
          <cell r="BN36">
            <v>0</v>
          </cell>
          <cell r="BO36">
            <v>0</v>
          </cell>
          <cell r="BT36">
            <v>16.100000000000001</v>
          </cell>
          <cell r="BU36" t="str">
            <v>E</v>
          </cell>
          <cell r="BW36">
            <v>2.8999999999999986</v>
          </cell>
          <cell r="BX36" t="str">
            <v>W</v>
          </cell>
          <cell r="CA36">
            <v>187</v>
          </cell>
          <cell r="CB36">
            <v>645</v>
          </cell>
        </row>
        <row r="37">
          <cell r="AP37">
            <v>-0.9</v>
          </cell>
          <cell r="AR37">
            <v>6.1</v>
          </cell>
          <cell r="AT37">
            <v>2.7125000000000004</v>
          </cell>
          <cell r="BN37">
            <v>0</v>
          </cell>
          <cell r="BO37">
            <v>0</v>
          </cell>
          <cell r="BT37">
            <v>20.9</v>
          </cell>
          <cell r="BU37" t="str">
            <v>ENE</v>
          </cell>
          <cell r="BW37">
            <v>2.7333333333333338</v>
          </cell>
          <cell r="BX37" t="str">
            <v>W</v>
          </cell>
          <cell r="CA37">
            <v>204</v>
          </cell>
          <cell r="CB37">
            <v>524</v>
          </cell>
        </row>
        <row r="38">
          <cell r="AP38">
            <v>0.9</v>
          </cell>
          <cell r="AR38">
            <v>5.6</v>
          </cell>
          <cell r="AT38">
            <v>2.9854166666666675</v>
          </cell>
          <cell r="BN38">
            <v>1.9999999999999998</v>
          </cell>
          <cell r="BO38">
            <v>0</v>
          </cell>
          <cell r="BT38">
            <v>12.9</v>
          </cell>
          <cell r="BU38" t="str">
            <v>NNE</v>
          </cell>
          <cell r="BW38">
            <v>0.66666666666666663</v>
          </cell>
          <cell r="BX38" t="str">
            <v>SE</v>
          </cell>
          <cell r="CA38">
            <v>77</v>
          </cell>
          <cell r="CB38">
            <v>167</v>
          </cell>
        </row>
        <row r="43">
          <cell r="AP43">
            <v>0.92857142857142905</v>
          </cell>
          <cell r="AR43">
            <v>9.3071428571428552</v>
          </cell>
          <cell r="AT43">
            <v>4.590476190476191</v>
          </cell>
          <cell r="AU43">
            <v>8.3785714285714263</v>
          </cell>
          <cell r="BN43">
            <v>38.999999999999993</v>
          </cell>
          <cell r="BO43">
            <v>0</v>
          </cell>
          <cell r="BW43">
            <v>3.1965773809523816</v>
          </cell>
          <cell r="CA43">
            <v>196.32142857142858</v>
          </cell>
        </row>
        <row r="44">
          <cell r="AP44">
            <v>6.1</v>
          </cell>
          <cell r="AR44">
            <v>17.399999999999999</v>
          </cell>
          <cell r="AT44">
            <v>10.464583333333335</v>
          </cell>
          <cell r="BN44">
            <v>21.599999999999991</v>
          </cell>
          <cell r="BO44">
            <v>0</v>
          </cell>
          <cell r="BT44">
            <v>33.799999999999997</v>
          </cell>
          <cell r="CB44">
            <v>675</v>
          </cell>
        </row>
        <row r="45">
          <cell r="AP45">
            <v>-2.4</v>
          </cell>
          <cell r="AR45">
            <v>4.7</v>
          </cell>
          <cell r="AT45">
            <v>1.1666666666666665</v>
          </cell>
        </row>
        <row r="47">
          <cell r="AQ47">
            <v>-2.4</v>
          </cell>
          <cell r="AR47" t="str">
            <v>24/26-feb</v>
          </cell>
        </row>
        <row r="48">
          <cell r="AQ48">
            <v>17.399999999999999</v>
          </cell>
          <cell r="AR48">
            <v>40580</v>
          </cell>
          <cell r="BU48">
            <v>33.799999999999997</v>
          </cell>
        </row>
        <row r="49">
          <cell r="AQ49">
            <v>1.1666666666666665</v>
          </cell>
          <cell r="AR49">
            <v>40598</v>
          </cell>
          <cell r="BU49">
            <v>40590</v>
          </cell>
        </row>
        <row r="50">
          <cell r="AQ50">
            <v>10.464583333333335</v>
          </cell>
          <cell r="AR50">
            <v>40580</v>
          </cell>
          <cell r="BU50" t="str">
            <v>16:00</v>
          </cell>
        </row>
        <row r="51">
          <cell r="BU51" t="str">
            <v>NNW</v>
          </cell>
        </row>
        <row r="55">
          <cell r="AQ55">
            <v>0.92857142857142905</v>
          </cell>
          <cell r="BW55" t="str">
            <v>W</v>
          </cell>
        </row>
        <row r="56">
          <cell r="AQ56">
            <v>9.3071428571428552</v>
          </cell>
        </row>
        <row r="57">
          <cell r="AQ57">
            <v>4.590476190476191</v>
          </cell>
          <cell r="AX57">
            <v>3.1515889016897085</v>
          </cell>
        </row>
        <row r="59">
          <cell r="AW59">
            <v>48.599999999999994</v>
          </cell>
        </row>
        <row r="60">
          <cell r="AW60">
            <v>7</v>
          </cell>
        </row>
        <row r="61">
          <cell r="AR61">
            <v>40589</v>
          </cell>
        </row>
        <row r="63">
          <cell r="AQ63">
            <v>9</v>
          </cell>
        </row>
        <row r="65">
          <cell r="AQ65">
            <v>0</v>
          </cell>
        </row>
        <row r="66">
          <cell r="AQ66">
            <v>6</v>
          </cell>
        </row>
      </sheetData>
      <sheetData sheetId="2">
        <row r="11">
          <cell r="AP11">
            <v>2.5</v>
          </cell>
          <cell r="AR11">
            <v>11</v>
          </cell>
          <cell r="AT11">
            <v>5.5770833333333343</v>
          </cell>
          <cell r="BN11">
            <v>1</v>
          </cell>
          <cell r="BO11">
            <v>0</v>
          </cell>
          <cell r="BT11">
            <v>24.1</v>
          </cell>
          <cell r="BU11" t="str">
            <v>E</v>
          </cell>
          <cell r="BW11">
            <v>2.8333333333333335</v>
          </cell>
          <cell r="BX11" t="str">
            <v>ENE</v>
          </cell>
          <cell r="CA11">
            <v>243</v>
          </cell>
          <cell r="CB11">
            <v>803</v>
          </cell>
        </row>
        <row r="12">
          <cell r="AP12">
            <v>-0.3</v>
          </cell>
          <cell r="AR12">
            <v>4.8</v>
          </cell>
          <cell r="AT12">
            <v>1.560416666666667</v>
          </cell>
          <cell r="BN12">
            <v>0.4</v>
          </cell>
          <cell r="BO12">
            <v>0</v>
          </cell>
          <cell r="BT12">
            <v>20.9</v>
          </cell>
          <cell r="BU12" t="str">
            <v>ENE</v>
          </cell>
          <cell r="BW12">
            <v>1.8666666666666665</v>
          </cell>
          <cell r="BX12" t="str">
            <v>SE</v>
          </cell>
          <cell r="CA12">
            <v>113</v>
          </cell>
          <cell r="CB12">
            <v>603</v>
          </cell>
        </row>
        <row r="13">
          <cell r="AP13">
            <v>-1.7</v>
          </cell>
          <cell r="AR13">
            <v>3.2</v>
          </cell>
          <cell r="AT13">
            <v>0.57083333333333319</v>
          </cell>
          <cell r="BN13">
            <v>8.2000000000000011</v>
          </cell>
          <cell r="BO13">
            <v>5</v>
          </cell>
          <cell r="BT13">
            <v>12.9</v>
          </cell>
          <cell r="BU13" t="str">
            <v>SSE</v>
          </cell>
          <cell r="BW13">
            <v>0.76666666666666672</v>
          </cell>
          <cell r="BX13" t="str">
            <v>E</v>
          </cell>
          <cell r="CA13">
            <v>99</v>
          </cell>
          <cell r="CB13">
            <v>417</v>
          </cell>
        </row>
        <row r="14">
          <cell r="AP14">
            <v>0.4</v>
          </cell>
          <cell r="AR14">
            <v>8.8000000000000007</v>
          </cell>
          <cell r="AT14">
            <v>3.9104166666666678</v>
          </cell>
          <cell r="BN14">
            <v>4.4000000000000004</v>
          </cell>
          <cell r="BO14">
            <v>0</v>
          </cell>
          <cell r="BT14">
            <v>16.100000000000001</v>
          </cell>
          <cell r="BU14" t="str">
            <v>ENE</v>
          </cell>
          <cell r="BW14">
            <v>1.8666666666666669</v>
          </cell>
          <cell r="BX14" t="str">
            <v>W</v>
          </cell>
          <cell r="CA14">
            <v>203</v>
          </cell>
          <cell r="CB14">
            <v>858</v>
          </cell>
        </row>
        <row r="15">
          <cell r="AP15">
            <v>0.8</v>
          </cell>
          <cell r="AR15">
            <v>10.3</v>
          </cell>
          <cell r="AT15">
            <v>5.7562500000000005</v>
          </cell>
          <cell r="BN15">
            <v>0.2</v>
          </cell>
          <cell r="BO15">
            <v>0</v>
          </cell>
          <cell r="BT15">
            <v>20.9</v>
          </cell>
          <cell r="BU15" t="str">
            <v>SE</v>
          </cell>
          <cell r="BW15">
            <v>2.8000000000000003</v>
          </cell>
          <cell r="BX15" t="str">
            <v>W</v>
          </cell>
          <cell r="CA15">
            <v>290</v>
          </cell>
          <cell r="CB15">
            <v>789</v>
          </cell>
        </row>
        <row r="16">
          <cell r="AP16">
            <v>0.9</v>
          </cell>
          <cell r="AR16">
            <v>15.1</v>
          </cell>
          <cell r="AT16">
            <v>7.4458333333333337</v>
          </cell>
          <cell r="BN16">
            <v>0</v>
          </cell>
          <cell r="BO16">
            <v>0</v>
          </cell>
          <cell r="BT16">
            <v>19.3</v>
          </cell>
          <cell r="BU16" t="str">
            <v>SE</v>
          </cell>
          <cell r="BW16">
            <v>4.9000000000000012</v>
          </cell>
          <cell r="BX16" t="str">
            <v>W</v>
          </cell>
          <cell r="CA16">
            <v>354</v>
          </cell>
          <cell r="CB16">
            <v>629</v>
          </cell>
        </row>
        <row r="17">
          <cell r="AP17">
            <v>2.1</v>
          </cell>
          <cell r="AR17">
            <v>7.3</v>
          </cell>
          <cell r="AT17">
            <v>3.9270833333333357</v>
          </cell>
          <cell r="BN17">
            <v>0.2</v>
          </cell>
          <cell r="BO17">
            <v>0</v>
          </cell>
          <cell r="BT17">
            <v>30.6</v>
          </cell>
          <cell r="BU17" t="str">
            <v>ENE</v>
          </cell>
          <cell r="BW17">
            <v>2.570833333333332</v>
          </cell>
          <cell r="BX17" t="str">
            <v>ENE</v>
          </cell>
          <cell r="CA17">
            <v>54</v>
          </cell>
          <cell r="CB17">
            <v>120</v>
          </cell>
        </row>
        <row r="18">
          <cell r="AP18">
            <v>-1.8</v>
          </cell>
          <cell r="AR18">
            <v>5.8</v>
          </cell>
          <cell r="AT18">
            <v>1.8916666666666664</v>
          </cell>
          <cell r="BN18">
            <v>0</v>
          </cell>
          <cell r="BO18">
            <v>0</v>
          </cell>
          <cell r="BT18">
            <v>12.9</v>
          </cell>
          <cell r="BU18" t="str">
            <v>SE</v>
          </cell>
          <cell r="BW18">
            <v>1.666666666666667</v>
          </cell>
          <cell r="BX18" t="str">
            <v>W</v>
          </cell>
          <cell r="CA18">
            <v>160</v>
          </cell>
          <cell r="CB18">
            <v>469</v>
          </cell>
        </row>
        <row r="19">
          <cell r="AP19">
            <v>-3.1</v>
          </cell>
          <cell r="AR19">
            <v>8.6</v>
          </cell>
          <cell r="AT19">
            <v>2.2520833333333337</v>
          </cell>
          <cell r="BN19">
            <v>0</v>
          </cell>
          <cell r="BO19">
            <v>0</v>
          </cell>
          <cell r="BT19">
            <v>20.9</v>
          </cell>
          <cell r="BU19" t="str">
            <v>SE</v>
          </cell>
          <cell r="BW19">
            <v>4.1333333333333337</v>
          </cell>
          <cell r="BX19" t="str">
            <v>W</v>
          </cell>
          <cell r="CA19">
            <v>342</v>
          </cell>
          <cell r="CB19">
            <v>615</v>
          </cell>
        </row>
        <row r="20">
          <cell r="AP20">
            <v>-0.6</v>
          </cell>
          <cell r="AR20">
            <v>11.6</v>
          </cell>
          <cell r="AT20">
            <v>4.7229166666666655</v>
          </cell>
          <cell r="BN20">
            <v>0</v>
          </cell>
          <cell r="BO20">
            <v>0</v>
          </cell>
          <cell r="BT20">
            <v>22.5</v>
          </cell>
          <cell r="BU20" t="str">
            <v>ENE</v>
          </cell>
          <cell r="BW20">
            <v>4.0666666666666655</v>
          </cell>
          <cell r="BX20" t="str">
            <v>W</v>
          </cell>
          <cell r="CA20">
            <v>324</v>
          </cell>
          <cell r="CB20">
            <v>640</v>
          </cell>
        </row>
        <row r="21">
          <cell r="AP21">
            <v>0.2</v>
          </cell>
          <cell r="AR21">
            <v>11.3</v>
          </cell>
          <cell r="AT21">
            <v>6.2375000000000007</v>
          </cell>
          <cell r="BN21">
            <v>0</v>
          </cell>
          <cell r="BO21">
            <v>0</v>
          </cell>
          <cell r="BT21">
            <v>22.5</v>
          </cell>
          <cell r="BU21" t="str">
            <v>SE</v>
          </cell>
          <cell r="BW21">
            <v>3.8000000000000007</v>
          </cell>
          <cell r="BX21" t="str">
            <v>W</v>
          </cell>
          <cell r="CA21">
            <v>262</v>
          </cell>
          <cell r="CB21">
            <v>735</v>
          </cell>
        </row>
        <row r="22">
          <cell r="AP22">
            <v>4.5</v>
          </cell>
          <cell r="AR22">
            <v>7.1</v>
          </cell>
          <cell r="AT22">
            <v>6.0916666666666659</v>
          </cell>
          <cell r="BN22">
            <v>16.2</v>
          </cell>
          <cell r="BO22">
            <v>0</v>
          </cell>
          <cell r="BT22">
            <v>14.5</v>
          </cell>
          <cell r="BU22" t="str">
            <v>N</v>
          </cell>
          <cell r="BW22">
            <v>1.1333333333333335</v>
          </cell>
          <cell r="BX22" t="str">
            <v>N</v>
          </cell>
          <cell r="CA22">
            <v>33</v>
          </cell>
          <cell r="CB22">
            <v>104</v>
          </cell>
        </row>
        <row r="23">
          <cell r="AP23">
            <v>3.2</v>
          </cell>
          <cell r="AR23">
            <v>5.0999999999999996</v>
          </cell>
          <cell r="AT23">
            <v>4.2479166666666659</v>
          </cell>
          <cell r="BN23">
            <v>35.200000000000003</v>
          </cell>
          <cell r="BO23">
            <v>0</v>
          </cell>
          <cell r="BT23">
            <v>17.7</v>
          </cell>
          <cell r="BU23" t="str">
            <v>NNW</v>
          </cell>
          <cell r="BW23">
            <v>2.066666666666666</v>
          </cell>
          <cell r="BX23" t="str">
            <v>N</v>
          </cell>
          <cell r="CA23">
            <v>28</v>
          </cell>
          <cell r="CB23">
            <v>104</v>
          </cell>
        </row>
        <row r="24">
          <cell r="AP24">
            <v>0.9</v>
          </cell>
          <cell r="AR24">
            <v>10.9</v>
          </cell>
          <cell r="AT24">
            <v>6.5708333333333355</v>
          </cell>
          <cell r="BN24">
            <v>0.2</v>
          </cell>
          <cell r="BO24">
            <v>0</v>
          </cell>
          <cell r="BT24">
            <v>20.9</v>
          </cell>
          <cell r="BU24" t="str">
            <v>E</v>
          </cell>
          <cell r="BW24">
            <v>2.1999999999999988</v>
          </cell>
          <cell r="BX24" t="str">
            <v>W</v>
          </cell>
          <cell r="CA24">
            <v>179</v>
          </cell>
          <cell r="CB24">
            <v>680</v>
          </cell>
        </row>
        <row r="25">
          <cell r="AP25">
            <v>6.1</v>
          </cell>
          <cell r="AR25">
            <v>8.6999999999999993</v>
          </cell>
          <cell r="AT25">
            <v>7.34375</v>
          </cell>
          <cell r="BN25">
            <v>40.799999999999997</v>
          </cell>
          <cell r="BO25">
            <v>0</v>
          </cell>
          <cell r="BT25">
            <v>19.3</v>
          </cell>
          <cell r="BU25" t="str">
            <v>NNW</v>
          </cell>
          <cell r="BW25">
            <v>2.4666666666666677</v>
          </cell>
          <cell r="BX25" t="str">
            <v>N</v>
          </cell>
          <cell r="CA25">
            <v>40</v>
          </cell>
          <cell r="CB25">
            <v>113</v>
          </cell>
        </row>
        <row r="26">
          <cell r="AP26">
            <v>6.1</v>
          </cell>
          <cell r="AR26">
            <v>7.8</v>
          </cell>
          <cell r="AT26">
            <v>6.9354166666666659</v>
          </cell>
          <cell r="BN26">
            <v>115.4</v>
          </cell>
          <cell r="BO26">
            <v>0</v>
          </cell>
          <cell r="BT26">
            <v>33.799999999999997</v>
          </cell>
          <cell r="BU26" t="str">
            <v>NW</v>
          </cell>
          <cell r="BW26">
            <v>5.2687500000000016</v>
          </cell>
          <cell r="BX26" t="str">
            <v>N</v>
          </cell>
          <cell r="CA26">
            <v>22</v>
          </cell>
          <cell r="CB26">
            <v>83</v>
          </cell>
        </row>
        <row r="27">
          <cell r="AP27">
            <v>4.5999999999999996</v>
          </cell>
          <cell r="AR27">
            <v>9.9</v>
          </cell>
          <cell r="AT27">
            <v>7.1229166666666677</v>
          </cell>
          <cell r="BN27">
            <v>0.4</v>
          </cell>
          <cell r="BO27">
            <v>0</v>
          </cell>
          <cell r="BT27">
            <v>11.3</v>
          </cell>
          <cell r="BU27" t="str">
            <v>SE</v>
          </cell>
          <cell r="BW27">
            <v>0.96666666666666679</v>
          </cell>
          <cell r="BX27" t="str">
            <v>W</v>
          </cell>
          <cell r="CA27">
            <v>96</v>
          </cell>
          <cell r="CB27">
            <v>255</v>
          </cell>
        </row>
        <row r="28">
          <cell r="AP28">
            <v>3.6</v>
          </cell>
          <cell r="AR28">
            <v>18.600000000000001</v>
          </cell>
          <cell r="AT28">
            <v>11.183333333333332</v>
          </cell>
          <cell r="BN28">
            <v>0</v>
          </cell>
          <cell r="BO28">
            <v>0</v>
          </cell>
          <cell r="BT28">
            <v>20.9</v>
          </cell>
          <cell r="BU28" t="str">
            <v>SSE</v>
          </cell>
          <cell r="BW28">
            <v>4.4666666666666668</v>
          </cell>
          <cell r="BX28" t="str">
            <v>W</v>
          </cell>
          <cell r="CA28">
            <v>401</v>
          </cell>
          <cell r="CB28">
            <v>707</v>
          </cell>
        </row>
        <row r="29">
          <cell r="AP29">
            <v>5.9</v>
          </cell>
          <cell r="AR29">
            <v>16.100000000000001</v>
          </cell>
          <cell r="AT29">
            <v>10.206250000000001</v>
          </cell>
          <cell r="BN29">
            <v>0.2</v>
          </cell>
          <cell r="BO29">
            <v>0</v>
          </cell>
          <cell r="BT29">
            <v>22.5</v>
          </cell>
          <cell r="BU29" t="str">
            <v>ENE</v>
          </cell>
          <cell r="BW29">
            <v>4.1000000000000005</v>
          </cell>
          <cell r="BX29" t="str">
            <v>W</v>
          </cell>
          <cell r="CA29">
            <v>321</v>
          </cell>
          <cell r="CB29">
            <v>937</v>
          </cell>
        </row>
        <row r="30">
          <cell r="AP30">
            <v>3.7</v>
          </cell>
          <cell r="AR30">
            <v>11.9</v>
          </cell>
          <cell r="AT30">
            <v>7.5750000000000002</v>
          </cell>
          <cell r="BN30">
            <v>4.2</v>
          </cell>
          <cell r="BO30">
            <v>0</v>
          </cell>
          <cell r="BT30">
            <v>24.1</v>
          </cell>
          <cell r="BU30" t="str">
            <v>NE</v>
          </cell>
          <cell r="BW30">
            <v>3.4354166666666672</v>
          </cell>
          <cell r="BX30" t="str">
            <v>SE</v>
          </cell>
          <cell r="CA30">
            <v>291</v>
          </cell>
          <cell r="CB30">
            <v>937</v>
          </cell>
        </row>
        <row r="31">
          <cell r="AP31">
            <v>4.0999999999999996</v>
          </cell>
          <cell r="AR31">
            <v>10.7</v>
          </cell>
          <cell r="AT31">
            <v>6.9312499999999977</v>
          </cell>
          <cell r="BN31">
            <v>0</v>
          </cell>
          <cell r="BO31">
            <v>0</v>
          </cell>
          <cell r="BT31">
            <v>25.7</v>
          </cell>
          <cell r="BU31" t="str">
            <v>ESE</v>
          </cell>
          <cell r="BW31">
            <v>3.8083333333333336</v>
          </cell>
          <cell r="BX31" t="str">
            <v>ENE</v>
          </cell>
          <cell r="CA31">
            <v>361</v>
          </cell>
          <cell r="CB31">
            <v>872</v>
          </cell>
        </row>
        <row r="32">
          <cell r="AP32">
            <v>1.8</v>
          </cell>
          <cell r="AR32">
            <v>13.3</v>
          </cell>
          <cell r="AT32">
            <v>7.4229166666666684</v>
          </cell>
          <cell r="BN32">
            <v>0</v>
          </cell>
          <cell r="BO32">
            <v>0</v>
          </cell>
          <cell r="BT32">
            <v>24.1</v>
          </cell>
          <cell r="BU32" t="str">
            <v>E</v>
          </cell>
          <cell r="BW32">
            <v>3.8666666666666685</v>
          </cell>
          <cell r="BX32" t="str">
            <v>W</v>
          </cell>
          <cell r="CA32">
            <v>382</v>
          </cell>
          <cell r="CB32">
            <v>714</v>
          </cell>
        </row>
        <row r="33">
          <cell r="AP33">
            <v>2.8</v>
          </cell>
          <cell r="AR33">
            <v>15.9</v>
          </cell>
          <cell r="AT33">
            <v>9.3250000000000011</v>
          </cell>
          <cell r="BN33">
            <v>0</v>
          </cell>
          <cell r="BO33">
            <v>0</v>
          </cell>
          <cell r="BT33">
            <v>20.9</v>
          </cell>
          <cell r="BU33" t="str">
            <v>E</v>
          </cell>
          <cell r="BW33">
            <v>4.9000000000000021</v>
          </cell>
          <cell r="BX33" t="str">
            <v>W</v>
          </cell>
          <cell r="CA33">
            <v>387</v>
          </cell>
          <cell r="CB33">
            <v>714</v>
          </cell>
        </row>
        <row r="34">
          <cell r="AP34">
            <v>5.2</v>
          </cell>
          <cell r="AR34">
            <v>18.2</v>
          </cell>
          <cell r="AT34">
            <v>11.370833333333335</v>
          </cell>
          <cell r="BN34">
            <v>0</v>
          </cell>
          <cell r="BO34">
            <v>0</v>
          </cell>
          <cell r="BT34">
            <v>24.1</v>
          </cell>
          <cell r="BU34" t="str">
            <v>E</v>
          </cell>
          <cell r="BW34">
            <v>5.0666666666666682</v>
          </cell>
          <cell r="BX34" t="str">
            <v>W</v>
          </cell>
          <cell r="CA34">
            <v>384</v>
          </cell>
          <cell r="CB34">
            <v>700</v>
          </cell>
        </row>
        <row r="35">
          <cell r="AP35">
            <v>5.9</v>
          </cell>
          <cell r="AR35">
            <v>17.3</v>
          </cell>
          <cell r="AT35">
            <v>11.720833333333333</v>
          </cell>
          <cell r="BN35">
            <v>0</v>
          </cell>
          <cell r="BO35">
            <v>0</v>
          </cell>
          <cell r="BT35">
            <v>20.9</v>
          </cell>
          <cell r="BU35" t="str">
            <v>SE</v>
          </cell>
          <cell r="BW35">
            <v>4.5333333333333332</v>
          </cell>
          <cell r="BX35" t="str">
            <v>W</v>
          </cell>
          <cell r="CA35">
            <v>363</v>
          </cell>
          <cell r="CB35">
            <v>724</v>
          </cell>
        </row>
        <row r="36">
          <cell r="AP36">
            <v>4.2</v>
          </cell>
          <cell r="AR36">
            <v>16.100000000000001</v>
          </cell>
          <cell r="AT36">
            <v>9.9541666666666675</v>
          </cell>
          <cell r="BN36">
            <v>0</v>
          </cell>
          <cell r="BO36">
            <v>0</v>
          </cell>
          <cell r="BT36">
            <v>22.5</v>
          </cell>
          <cell r="BU36" t="str">
            <v>ESE</v>
          </cell>
          <cell r="BW36">
            <v>3.6999999999999997</v>
          </cell>
          <cell r="BX36" t="str">
            <v>W</v>
          </cell>
          <cell r="CA36">
            <v>374</v>
          </cell>
          <cell r="CB36">
            <v>719</v>
          </cell>
        </row>
        <row r="37">
          <cell r="AP37">
            <v>5.6</v>
          </cell>
          <cell r="AR37">
            <v>10.9</v>
          </cell>
          <cell r="AT37">
            <v>8.15625</v>
          </cell>
          <cell r="BN37">
            <v>13.8</v>
          </cell>
          <cell r="BO37">
            <v>0</v>
          </cell>
          <cell r="BT37">
            <v>16.100000000000001</v>
          </cell>
          <cell r="BU37" t="str">
            <v>E</v>
          </cell>
          <cell r="BW37">
            <v>1.2666666666666668</v>
          </cell>
          <cell r="BX37" t="str">
            <v>W</v>
          </cell>
          <cell r="CA37">
            <v>71</v>
          </cell>
          <cell r="CB37">
            <v>264</v>
          </cell>
        </row>
        <row r="38">
          <cell r="AP38">
            <v>5.4</v>
          </cell>
          <cell r="AR38">
            <v>12.4</v>
          </cell>
          <cell r="AT38">
            <v>9.0812499999999989</v>
          </cell>
          <cell r="BN38">
            <v>0.2</v>
          </cell>
          <cell r="BO38">
            <v>0</v>
          </cell>
          <cell r="BT38">
            <v>20.9</v>
          </cell>
          <cell r="BU38" t="str">
            <v>E</v>
          </cell>
          <cell r="BW38">
            <v>2.0333333333333337</v>
          </cell>
          <cell r="BX38" t="str">
            <v>W</v>
          </cell>
          <cell r="CA38">
            <v>220</v>
          </cell>
          <cell r="CB38">
            <v>872</v>
          </cell>
        </row>
        <row r="39">
          <cell r="AP39">
            <v>6.8</v>
          </cell>
          <cell r="AR39">
            <v>14.3</v>
          </cell>
          <cell r="AT39">
            <v>9.5916666666666668</v>
          </cell>
          <cell r="BN39">
            <v>3.6</v>
          </cell>
          <cell r="BO39">
            <v>0</v>
          </cell>
          <cell r="BT39">
            <v>38.6</v>
          </cell>
          <cell r="BU39" t="str">
            <v>WSW</v>
          </cell>
          <cell r="BW39">
            <v>2.3354166666666667</v>
          </cell>
          <cell r="BX39" t="str">
            <v>WNW</v>
          </cell>
          <cell r="CA39">
            <v>199</v>
          </cell>
          <cell r="CB39">
            <v>751</v>
          </cell>
        </row>
        <row r="40">
          <cell r="AP40">
            <v>6.9</v>
          </cell>
          <cell r="AR40">
            <v>15.9</v>
          </cell>
          <cell r="AT40">
            <v>9.6937500000000014</v>
          </cell>
          <cell r="BN40">
            <v>15</v>
          </cell>
          <cell r="BO40">
            <v>0</v>
          </cell>
          <cell r="BT40">
            <v>33.799999999999997</v>
          </cell>
          <cell r="BU40" t="str">
            <v>WNW</v>
          </cell>
          <cell r="BW40">
            <v>3.5354166666666669</v>
          </cell>
          <cell r="BX40" t="str">
            <v>WNW</v>
          </cell>
          <cell r="CA40">
            <v>236</v>
          </cell>
          <cell r="CB40">
            <v>823</v>
          </cell>
        </row>
        <row r="41">
          <cell r="AP41">
            <v>5.8</v>
          </cell>
          <cell r="AR41">
            <v>18</v>
          </cell>
          <cell r="AT41">
            <v>11.870833333333335</v>
          </cell>
          <cell r="BN41">
            <v>0.2</v>
          </cell>
          <cell r="BO41">
            <v>0</v>
          </cell>
          <cell r="BT41">
            <v>20.9</v>
          </cell>
          <cell r="BU41" t="str">
            <v>SE</v>
          </cell>
          <cell r="BW41">
            <v>4.6000000000000014</v>
          </cell>
          <cell r="BX41" t="str">
            <v>W</v>
          </cell>
          <cell r="CA41">
            <v>400</v>
          </cell>
          <cell r="CB41">
            <v>907</v>
          </cell>
        </row>
        <row r="43">
          <cell r="AP43">
            <v>2.9838709677419355</v>
          </cell>
          <cell r="AR43">
            <v>11.512903225806449</v>
          </cell>
          <cell r="AT43">
            <v>6.9757392473118287</v>
          </cell>
          <cell r="AU43">
            <v>8.5290322580645146</v>
          </cell>
          <cell r="BN43">
            <v>259.8</v>
          </cell>
          <cell r="BO43">
            <v>5</v>
          </cell>
          <cell r="BW43">
            <v>3.129704301075269</v>
          </cell>
          <cell r="CA43">
            <v>233.29032258064515</v>
          </cell>
        </row>
        <row r="44">
          <cell r="AP44">
            <v>6.9</v>
          </cell>
          <cell r="AR44">
            <v>18.600000000000001</v>
          </cell>
          <cell r="AT44">
            <v>11.870833333333335</v>
          </cell>
          <cell r="BN44">
            <v>115.4</v>
          </cell>
          <cell r="BO44">
            <v>5</v>
          </cell>
          <cell r="BT44">
            <v>38.6</v>
          </cell>
          <cell r="CB44">
            <v>937</v>
          </cell>
        </row>
        <row r="45">
          <cell r="AP45">
            <v>-3.1</v>
          </cell>
          <cell r="AR45">
            <v>3.2</v>
          </cell>
          <cell r="AT45">
            <v>0.57083333333333319</v>
          </cell>
        </row>
        <row r="47">
          <cell r="AQ47">
            <v>-3.1</v>
          </cell>
          <cell r="AR47">
            <v>40611</v>
          </cell>
        </row>
        <row r="48">
          <cell r="AQ48">
            <v>18.600000000000001</v>
          </cell>
          <cell r="AR48">
            <v>40620</v>
          </cell>
          <cell r="BU48">
            <v>38.6</v>
          </cell>
        </row>
        <row r="49">
          <cell r="AQ49">
            <v>0.57083333333333319</v>
          </cell>
          <cell r="AR49">
            <v>40605</v>
          </cell>
          <cell r="BU49">
            <v>40631</v>
          </cell>
        </row>
        <row r="50">
          <cell r="AQ50">
            <v>11.870833333333335</v>
          </cell>
          <cell r="AR50">
            <v>40633</v>
          </cell>
          <cell r="BU50" t="str">
            <v>23:30</v>
          </cell>
        </row>
        <row r="51">
          <cell r="BU51" t="str">
            <v>WSW</v>
          </cell>
        </row>
        <row r="55">
          <cell r="AQ55">
            <v>2.9838709677419355</v>
          </cell>
          <cell r="BW55" t="str">
            <v>W</v>
          </cell>
        </row>
        <row r="56">
          <cell r="AQ56">
            <v>11.512903225806449</v>
          </cell>
        </row>
        <row r="57">
          <cell r="AQ57">
            <v>6.9757392473118287</v>
          </cell>
          <cell r="AX57">
            <v>4.426305683563748</v>
          </cell>
        </row>
        <row r="59">
          <cell r="AW59">
            <v>308.39999999999998</v>
          </cell>
        </row>
        <row r="60">
          <cell r="AW60">
            <v>12</v>
          </cell>
        </row>
        <row r="61">
          <cell r="AR61">
            <v>40618</v>
          </cell>
        </row>
        <row r="62">
          <cell r="AR62">
            <v>40605</v>
          </cell>
        </row>
        <row r="63">
          <cell r="AQ63">
            <v>5</v>
          </cell>
        </row>
        <row r="65">
          <cell r="AQ65">
            <v>2</v>
          </cell>
        </row>
        <row r="66">
          <cell r="AQ66">
            <v>19</v>
          </cell>
        </row>
      </sheetData>
      <sheetData sheetId="3">
        <row r="11">
          <cell r="AP11">
            <v>7.7</v>
          </cell>
          <cell r="AR11">
            <v>21.5</v>
          </cell>
          <cell r="AT11">
            <v>14.777083333333332</v>
          </cell>
          <cell r="BN11">
            <v>0</v>
          </cell>
          <cell r="BO11">
            <v>0</v>
          </cell>
          <cell r="BT11">
            <v>24.1</v>
          </cell>
          <cell r="BU11" t="str">
            <v>ENE</v>
          </cell>
          <cell r="BW11">
            <v>5.2666666666666675</v>
          </cell>
          <cell r="BX11" t="str">
            <v>W</v>
          </cell>
          <cell r="CA11">
            <v>388</v>
          </cell>
          <cell r="CB11">
            <v>831</v>
          </cell>
        </row>
        <row r="12">
          <cell r="AP12">
            <v>9</v>
          </cell>
          <cell r="AR12">
            <v>20.399999999999999</v>
          </cell>
          <cell r="AT12">
            <v>14.8125</v>
          </cell>
          <cell r="BN12">
            <v>0</v>
          </cell>
          <cell r="BO12">
            <v>0</v>
          </cell>
          <cell r="BT12">
            <v>24.1</v>
          </cell>
          <cell r="BU12" t="str">
            <v>E</v>
          </cell>
          <cell r="BW12">
            <v>4.7333333333333361</v>
          </cell>
          <cell r="BX12" t="str">
            <v>W</v>
          </cell>
          <cell r="CA12">
            <v>405</v>
          </cell>
          <cell r="CB12">
            <v>733</v>
          </cell>
        </row>
        <row r="13">
          <cell r="AP13">
            <v>9.6999999999999993</v>
          </cell>
          <cell r="AR13">
            <v>20.8</v>
          </cell>
          <cell r="AT13">
            <v>15.270833333333336</v>
          </cell>
          <cell r="BN13">
            <v>0</v>
          </cell>
          <cell r="BO13">
            <v>0</v>
          </cell>
          <cell r="BT13">
            <v>22.5</v>
          </cell>
          <cell r="BU13" t="str">
            <v>ENE</v>
          </cell>
          <cell r="BW13">
            <v>4.4666666666666659</v>
          </cell>
          <cell r="BX13" t="str">
            <v>W</v>
          </cell>
          <cell r="CA13">
            <v>380</v>
          </cell>
          <cell r="CB13">
            <v>724</v>
          </cell>
        </row>
        <row r="14">
          <cell r="AP14">
            <v>10.4</v>
          </cell>
          <cell r="AR14">
            <v>20.9</v>
          </cell>
          <cell r="AT14">
            <v>15.443750000000001</v>
          </cell>
          <cell r="BN14">
            <v>0</v>
          </cell>
          <cell r="BO14">
            <v>0</v>
          </cell>
          <cell r="BT14">
            <v>22.5</v>
          </cell>
          <cell r="BU14" t="str">
            <v>W</v>
          </cell>
          <cell r="BW14">
            <v>4.4999999999999991</v>
          </cell>
          <cell r="BX14" t="str">
            <v>W</v>
          </cell>
          <cell r="CA14">
            <v>357</v>
          </cell>
          <cell r="CB14">
            <v>991</v>
          </cell>
        </row>
        <row r="15">
          <cell r="AP15">
            <v>6.4</v>
          </cell>
          <cell r="AR15">
            <v>19.100000000000001</v>
          </cell>
          <cell r="AT15">
            <v>12.747916666666669</v>
          </cell>
          <cell r="BN15">
            <v>0</v>
          </cell>
          <cell r="BO15">
            <v>0</v>
          </cell>
          <cell r="BT15">
            <v>24.1</v>
          </cell>
          <cell r="BU15" t="str">
            <v>ENE</v>
          </cell>
          <cell r="BW15">
            <v>5.0000000000000027</v>
          </cell>
          <cell r="BX15" t="str">
            <v>W</v>
          </cell>
          <cell r="CA15">
            <v>450</v>
          </cell>
          <cell r="CB15">
            <v>881</v>
          </cell>
        </row>
        <row r="16">
          <cell r="AP16">
            <v>7.4</v>
          </cell>
          <cell r="AR16">
            <v>22.1</v>
          </cell>
          <cell r="AT16">
            <v>14.674999999999997</v>
          </cell>
          <cell r="BN16">
            <v>0</v>
          </cell>
          <cell r="BO16">
            <v>0</v>
          </cell>
          <cell r="BT16">
            <v>24.1</v>
          </cell>
          <cell r="BU16" t="str">
            <v>E</v>
          </cell>
          <cell r="BW16">
            <v>4.9333333333333353</v>
          </cell>
          <cell r="BX16" t="str">
            <v>W</v>
          </cell>
          <cell r="CA16">
            <v>412</v>
          </cell>
          <cell r="CB16">
            <v>798</v>
          </cell>
        </row>
        <row r="17">
          <cell r="AP17">
            <v>10.5</v>
          </cell>
          <cell r="AR17">
            <v>25.9</v>
          </cell>
          <cell r="AT17">
            <v>17.608333333333334</v>
          </cell>
          <cell r="BN17">
            <v>0</v>
          </cell>
          <cell r="BO17">
            <v>0</v>
          </cell>
          <cell r="BT17">
            <v>17.7</v>
          </cell>
          <cell r="BU17" t="str">
            <v>WNW</v>
          </cell>
          <cell r="BW17">
            <v>4.7666666666666693</v>
          </cell>
          <cell r="BX17" t="str">
            <v>W</v>
          </cell>
          <cell r="CA17">
            <v>402</v>
          </cell>
          <cell r="CB17">
            <v>793</v>
          </cell>
        </row>
        <row r="18">
          <cell r="AP18">
            <v>13.4</v>
          </cell>
          <cell r="AR18">
            <v>27.8</v>
          </cell>
          <cell r="AT18">
            <v>20.610416666666673</v>
          </cell>
          <cell r="BN18">
            <v>0</v>
          </cell>
          <cell r="BO18">
            <v>0</v>
          </cell>
          <cell r="BT18">
            <v>24.1</v>
          </cell>
          <cell r="BU18" t="str">
            <v>WNW</v>
          </cell>
          <cell r="BW18">
            <v>5.4687500000000009</v>
          </cell>
          <cell r="BX18" t="str">
            <v>W</v>
          </cell>
          <cell r="CA18">
            <v>423</v>
          </cell>
          <cell r="CB18">
            <v>782</v>
          </cell>
        </row>
        <row r="19">
          <cell r="AP19">
            <v>12.8</v>
          </cell>
          <cell r="AR19">
            <v>28.9</v>
          </cell>
          <cell r="AT19">
            <v>21.154166666666665</v>
          </cell>
          <cell r="BN19">
            <v>0</v>
          </cell>
          <cell r="BO19">
            <v>0</v>
          </cell>
          <cell r="BT19">
            <v>20.9</v>
          </cell>
          <cell r="BU19" t="str">
            <v>NE</v>
          </cell>
          <cell r="BW19">
            <v>5.2333333333333343</v>
          </cell>
          <cell r="BX19" t="str">
            <v>W</v>
          </cell>
          <cell r="CA19">
            <v>441</v>
          </cell>
          <cell r="CB19">
            <v>802</v>
          </cell>
        </row>
        <row r="20">
          <cell r="AP20">
            <v>13.3</v>
          </cell>
          <cell r="AR20">
            <v>24.2</v>
          </cell>
          <cell r="AT20">
            <v>18.504166666666666</v>
          </cell>
          <cell r="BN20">
            <v>0</v>
          </cell>
          <cell r="BO20">
            <v>0</v>
          </cell>
          <cell r="BT20">
            <v>27.4</v>
          </cell>
          <cell r="BU20" t="str">
            <v>ENE</v>
          </cell>
          <cell r="BW20">
            <v>5.5354166666666673</v>
          </cell>
          <cell r="BX20" t="str">
            <v>W</v>
          </cell>
          <cell r="CA20">
            <v>432</v>
          </cell>
          <cell r="CB20">
            <v>786</v>
          </cell>
        </row>
        <row r="21">
          <cell r="AP21">
            <v>10.199999999999999</v>
          </cell>
          <cell r="AR21">
            <v>22.6</v>
          </cell>
          <cell r="AT21">
            <v>16.122916666666665</v>
          </cell>
          <cell r="BN21">
            <v>0</v>
          </cell>
          <cell r="BO21">
            <v>0</v>
          </cell>
          <cell r="BT21">
            <v>22.5</v>
          </cell>
          <cell r="BU21" t="str">
            <v>NE</v>
          </cell>
          <cell r="BW21">
            <v>5.0000000000000027</v>
          </cell>
          <cell r="BX21" t="str">
            <v>W</v>
          </cell>
          <cell r="CA21">
            <v>406</v>
          </cell>
          <cell r="CB21">
            <v>759</v>
          </cell>
        </row>
        <row r="22">
          <cell r="AP22">
            <v>10.1</v>
          </cell>
          <cell r="AR22">
            <v>24.4</v>
          </cell>
          <cell r="AT22">
            <v>17.395833333333336</v>
          </cell>
          <cell r="BN22">
            <v>0</v>
          </cell>
          <cell r="BO22">
            <v>0</v>
          </cell>
          <cell r="BT22">
            <v>49.9</v>
          </cell>
          <cell r="BU22" t="str">
            <v>W</v>
          </cell>
          <cell r="BW22">
            <v>8.2375000000000007</v>
          </cell>
          <cell r="BX22" t="str">
            <v>W</v>
          </cell>
          <cell r="CA22">
            <v>423</v>
          </cell>
          <cell r="CB22">
            <v>840</v>
          </cell>
        </row>
        <row r="23">
          <cell r="AP23">
            <v>3.6</v>
          </cell>
          <cell r="AR23">
            <v>16.399999999999999</v>
          </cell>
          <cell r="AT23">
            <v>11.133333333333338</v>
          </cell>
          <cell r="BN23">
            <v>0</v>
          </cell>
          <cell r="BO23">
            <v>0</v>
          </cell>
          <cell r="BT23">
            <v>45.1</v>
          </cell>
          <cell r="BU23" t="str">
            <v>W</v>
          </cell>
          <cell r="BW23">
            <v>4.5354166666666664</v>
          </cell>
          <cell r="BX23" t="str">
            <v>W</v>
          </cell>
          <cell r="CA23">
            <v>444</v>
          </cell>
          <cell r="CB23">
            <v>844</v>
          </cell>
        </row>
        <row r="24">
          <cell r="AP24">
            <v>5.2</v>
          </cell>
          <cell r="AR24">
            <v>13.6</v>
          </cell>
          <cell r="AT24">
            <v>9.3395833333333353</v>
          </cell>
          <cell r="BN24">
            <v>0</v>
          </cell>
          <cell r="BO24">
            <v>0</v>
          </cell>
          <cell r="BT24">
            <v>30.6</v>
          </cell>
          <cell r="BU24" t="str">
            <v>E</v>
          </cell>
          <cell r="BW24">
            <v>4.0437500000000002</v>
          </cell>
          <cell r="BX24" t="str">
            <v>ENE</v>
          </cell>
          <cell r="CA24">
            <v>274</v>
          </cell>
          <cell r="CB24">
            <v>1053</v>
          </cell>
        </row>
        <row r="25">
          <cell r="AP25">
            <v>5.7</v>
          </cell>
          <cell r="AR25">
            <v>13.1</v>
          </cell>
          <cell r="AT25">
            <v>8.8104166666666686</v>
          </cell>
          <cell r="BN25">
            <v>0</v>
          </cell>
          <cell r="BO25">
            <v>0</v>
          </cell>
          <cell r="BT25">
            <v>24.1</v>
          </cell>
          <cell r="BU25" t="str">
            <v>SE</v>
          </cell>
          <cell r="BW25">
            <v>2.6333333333333333</v>
          </cell>
          <cell r="BX25" t="str">
            <v>WNW</v>
          </cell>
          <cell r="CA25">
            <v>231</v>
          </cell>
          <cell r="CB25">
            <v>911</v>
          </cell>
        </row>
        <row r="26">
          <cell r="AP26">
            <v>3.3</v>
          </cell>
          <cell r="AR26">
            <v>14.8</v>
          </cell>
          <cell r="AT26">
            <v>10.129166666666666</v>
          </cell>
          <cell r="BN26">
            <v>0</v>
          </cell>
          <cell r="BO26">
            <v>0</v>
          </cell>
          <cell r="BT26">
            <v>22.5</v>
          </cell>
          <cell r="BU26" t="str">
            <v>ENE</v>
          </cell>
          <cell r="BW26">
            <v>3.0333333333333328</v>
          </cell>
          <cell r="BX26" t="str">
            <v>W</v>
          </cell>
          <cell r="CA26">
            <v>278</v>
          </cell>
          <cell r="CB26">
            <v>1027</v>
          </cell>
        </row>
        <row r="27">
          <cell r="AP27">
            <v>6.3</v>
          </cell>
          <cell r="AR27">
            <v>16.600000000000001</v>
          </cell>
          <cell r="AT27">
            <v>11.135416666666671</v>
          </cell>
          <cell r="BN27">
            <v>0</v>
          </cell>
          <cell r="BO27">
            <v>0</v>
          </cell>
          <cell r="BT27">
            <v>27.4</v>
          </cell>
          <cell r="BU27" t="str">
            <v>SE</v>
          </cell>
          <cell r="BW27">
            <v>3.5000000000000004</v>
          </cell>
          <cell r="BX27" t="str">
            <v>W</v>
          </cell>
          <cell r="CA27">
            <v>339</v>
          </cell>
          <cell r="CB27">
            <v>976</v>
          </cell>
        </row>
        <row r="28">
          <cell r="AP28">
            <v>6.1</v>
          </cell>
          <cell r="AR28">
            <v>17.399999999999999</v>
          </cell>
          <cell r="AT28">
            <v>11.83333333333333</v>
          </cell>
          <cell r="BN28">
            <v>0</v>
          </cell>
          <cell r="BO28">
            <v>0</v>
          </cell>
          <cell r="BT28">
            <v>27.4</v>
          </cell>
          <cell r="BU28" t="str">
            <v>NE</v>
          </cell>
          <cell r="BW28">
            <v>5.0687500000000005</v>
          </cell>
          <cell r="BX28" t="str">
            <v>ENE</v>
          </cell>
          <cell r="CA28">
            <v>427</v>
          </cell>
          <cell r="CB28">
            <v>814</v>
          </cell>
        </row>
        <row r="29">
          <cell r="AP29">
            <v>6.2</v>
          </cell>
          <cell r="AR29">
            <v>18.8</v>
          </cell>
          <cell r="AT29">
            <v>12.366666666666665</v>
          </cell>
          <cell r="BN29">
            <v>0</v>
          </cell>
          <cell r="BO29">
            <v>0</v>
          </cell>
          <cell r="BT29">
            <v>24.1</v>
          </cell>
          <cell r="BU29" t="str">
            <v>E</v>
          </cell>
          <cell r="BW29">
            <v>5.3354166666666671</v>
          </cell>
          <cell r="BX29" t="str">
            <v>W</v>
          </cell>
          <cell r="CA29">
            <v>421</v>
          </cell>
          <cell r="CB29">
            <v>812</v>
          </cell>
        </row>
        <row r="30">
          <cell r="AP30">
            <v>6.8</v>
          </cell>
          <cell r="AR30">
            <v>19.8</v>
          </cell>
          <cell r="AT30">
            <v>13.374999999999998</v>
          </cell>
          <cell r="BN30">
            <v>0</v>
          </cell>
          <cell r="BO30">
            <v>0</v>
          </cell>
          <cell r="BT30">
            <v>27.4</v>
          </cell>
          <cell r="BU30" t="str">
            <v>SE</v>
          </cell>
          <cell r="BW30">
            <v>5.3333333333333348</v>
          </cell>
          <cell r="BX30" t="str">
            <v>WNW</v>
          </cell>
          <cell r="CA30">
            <v>406</v>
          </cell>
          <cell r="CB30">
            <v>796</v>
          </cell>
        </row>
        <row r="31">
          <cell r="AP31">
            <v>8.5</v>
          </cell>
          <cell r="AR31">
            <v>20.2</v>
          </cell>
          <cell r="AT31">
            <v>14.089583333333335</v>
          </cell>
          <cell r="BN31">
            <v>0</v>
          </cell>
          <cell r="BO31">
            <v>0</v>
          </cell>
          <cell r="BT31">
            <v>29</v>
          </cell>
          <cell r="BU31" t="str">
            <v>E</v>
          </cell>
          <cell r="BW31">
            <v>5.1000000000000005</v>
          </cell>
          <cell r="BX31" t="str">
            <v>W</v>
          </cell>
          <cell r="CA31">
            <v>397</v>
          </cell>
          <cell r="CB31">
            <v>823</v>
          </cell>
        </row>
        <row r="32">
          <cell r="AP32">
            <v>7.9</v>
          </cell>
          <cell r="AR32">
            <v>19.600000000000001</v>
          </cell>
          <cell r="AT32">
            <v>13.552083333333337</v>
          </cell>
          <cell r="BN32">
            <v>0</v>
          </cell>
          <cell r="BO32">
            <v>0</v>
          </cell>
          <cell r="BT32">
            <v>30.6</v>
          </cell>
          <cell r="BU32" t="str">
            <v>E</v>
          </cell>
          <cell r="BW32">
            <v>4.7666666666666666</v>
          </cell>
          <cell r="BX32" t="str">
            <v>W</v>
          </cell>
          <cell r="CA32">
            <v>363</v>
          </cell>
          <cell r="CB32">
            <v>800</v>
          </cell>
        </row>
        <row r="33">
          <cell r="AP33">
            <v>9.4</v>
          </cell>
          <cell r="AR33">
            <v>13.7</v>
          </cell>
          <cell r="AT33">
            <v>11.147916666666665</v>
          </cell>
          <cell r="BN33">
            <v>2.2000000000000002</v>
          </cell>
          <cell r="BO33">
            <v>0</v>
          </cell>
          <cell r="BT33">
            <v>17.7</v>
          </cell>
          <cell r="BU33" t="str">
            <v>ENE</v>
          </cell>
          <cell r="BW33">
            <v>1.133333333333334</v>
          </cell>
          <cell r="BX33" t="str">
            <v>W</v>
          </cell>
          <cell r="CA33">
            <v>79</v>
          </cell>
          <cell r="CB33">
            <v>482</v>
          </cell>
        </row>
        <row r="34">
          <cell r="AP34">
            <v>8.1</v>
          </cell>
          <cell r="AR34">
            <v>20</v>
          </cell>
          <cell r="AT34">
            <v>13.618749999999997</v>
          </cell>
          <cell r="BN34">
            <v>0</v>
          </cell>
          <cell r="BO34">
            <v>0</v>
          </cell>
          <cell r="BT34">
            <v>20.9</v>
          </cell>
          <cell r="BU34" t="str">
            <v>SE</v>
          </cell>
          <cell r="BW34">
            <v>3.6999999999999988</v>
          </cell>
          <cell r="BX34" t="str">
            <v>W</v>
          </cell>
          <cell r="CA34">
            <v>346</v>
          </cell>
          <cell r="CB34">
            <v>984</v>
          </cell>
        </row>
        <row r="35">
          <cell r="AP35">
            <v>11.1</v>
          </cell>
          <cell r="AR35">
            <v>20</v>
          </cell>
          <cell r="AT35">
            <v>15.206249999999995</v>
          </cell>
          <cell r="BN35">
            <v>0</v>
          </cell>
          <cell r="BO35">
            <v>0</v>
          </cell>
          <cell r="BT35">
            <v>22.5</v>
          </cell>
          <cell r="BU35" t="str">
            <v>ENE</v>
          </cell>
          <cell r="BW35">
            <v>4.366666666666668</v>
          </cell>
          <cell r="BX35" t="str">
            <v>W</v>
          </cell>
          <cell r="CA35">
            <v>320</v>
          </cell>
          <cell r="CB35">
            <v>919</v>
          </cell>
        </row>
        <row r="36">
          <cell r="AP36">
            <v>10.8</v>
          </cell>
          <cell r="AR36">
            <v>20.100000000000001</v>
          </cell>
          <cell r="AT36">
            <v>15.035416666666665</v>
          </cell>
          <cell r="BN36">
            <v>0.60000000000000009</v>
          </cell>
          <cell r="BO36">
            <v>0</v>
          </cell>
          <cell r="BT36">
            <v>37</v>
          </cell>
          <cell r="BU36" t="str">
            <v>N</v>
          </cell>
          <cell r="BW36">
            <v>3.435416666666665</v>
          </cell>
          <cell r="BX36" t="str">
            <v>W</v>
          </cell>
          <cell r="CA36">
            <v>314</v>
          </cell>
          <cell r="CB36">
            <v>872</v>
          </cell>
        </row>
        <row r="37">
          <cell r="AP37">
            <v>9.9</v>
          </cell>
          <cell r="AR37">
            <v>16.7</v>
          </cell>
          <cell r="AT37">
            <v>12.524999999999999</v>
          </cell>
          <cell r="BN37">
            <v>9.1999999999999993</v>
          </cell>
          <cell r="BO37">
            <v>0</v>
          </cell>
          <cell r="BT37">
            <v>22.5</v>
          </cell>
          <cell r="BU37" t="str">
            <v>ENE</v>
          </cell>
          <cell r="BW37">
            <v>2.8000000000000003</v>
          </cell>
          <cell r="BX37" t="str">
            <v>W</v>
          </cell>
          <cell r="CA37">
            <v>261</v>
          </cell>
          <cell r="CB37">
            <v>1093</v>
          </cell>
        </row>
        <row r="38">
          <cell r="AP38">
            <v>8.4</v>
          </cell>
          <cell r="AR38">
            <v>10.7</v>
          </cell>
          <cell r="AT38">
            <v>9.5083333333333311</v>
          </cell>
          <cell r="BN38">
            <v>25.799999999999997</v>
          </cell>
          <cell r="BO38">
            <v>0</v>
          </cell>
          <cell r="BT38">
            <v>24.1</v>
          </cell>
          <cell r="BU38" t="str">
            <v>W</v>
          </cell>
          <cell r="BW38">
            <v>3.1354166666666656</v>
          </cell>
          <cell r="BX38" t="str">
            <v>WNW</v>
          </cell>
          <cell r="CA38">
            <v>57</v>
          </cell>
          <cell r="CB38">
            <v>220</v>
          </cell>
        </row>
        <row r="39">
          <cell r="AP39">
            <v>8.5</v>
          </cell>
          <cell r="AR39">
            <v>14.2</v>
          </cell>
          <cell r="AT39">
            <v>9.9229166666666675</v>
          </cell>
          <cell r="BN39">
            <v>13.199999999999998</v>
          </cell>
          <cell r="BO39">
            <v>0</v>
          </cell>
          <cell r="BT39">
            <v>20.9</v>
          </cell>
          <cell r="BU39" t="str">
            <v>NW</v>
          </cell>
          <cell r="BW39">
            <v>2.8333333333333335</v>
          </cell>
          <cell r="BX39" t="str">
            <v>WNW</v>
          </cell>
          <cell r="CA39">
            <v>121</v>
          </cell>
          <cell r="CB39">
            <v>1016</v>
          </cell>
        </row>
        <row r="40">
          <cell r="AP40">
            <v>7.8</v>
          </cell>
          <cell r="AR40">
            <v>16.100000000000001</v>
          </cell>
          <cell r="AT40">
            <v>10.735416666666666</v>
          </cell>
          <cell r="BN40">
            <v>1.2</v>
          </cell>
          <cell r="BO40">
            <v>0</v>
          </cell>
          <cell r="BT40">
            <v>14.5</v>
          </cell>
          <cell r="BU40" t="str">
            <v>W</v>
          </cell>
          <cell r="BW40">
            <v>1.7666666666666673</v>
          </cell>
          <cell r="BX40" t="str">
            <v>W</v>
          </cell>
          <cell r="CA40">
            <v>192</v>
          </cell>
          <cell r="CB40">
            <v>1049</v>
          </cell>
        </row>
        <row r="43">
          <cell r="AP43">
            <v>8.4833333333333343</v>
          </cell>
          <cell r="AR43">
            <v>19.346666666666675</v>
          </cell>
          <cell r="AT43">
            <v>13.752916666666664</v>
          </cell>
          <cell r="AU43">
            <v>10.863333333333335</v>
          </cell>
          <cell r="BN43">
            <v>52.199999999999996</v>
          </cell>
          <cell r="BO43">
            <v>0</v>
          </cell>
          <cell r="BW43">
            <v>4.3220833333333344</v>
          </cell>
          <cell r="CA43">
            <v>339.63333333333333</v>
          </cell>
        </row>
        <row r="44">
          <cell r="AP44">
            <v>13.4</v>
          </cell>
          <cell r="AR44">
            <v>28.9</v>
          </cell>
          <cell r="AT44">
            <v>21.154166666666665</v>
          </cell>
          <cell r="BN44">
            <v>25.799999999999997</v>
          </cell>
          <cell r="BO44">
            <v>0</v>
          </cell>
          <cell r="BT44">
            <v>49.9</v>
          </cell>
          <cell r="CB44">
            <v>1093</v>
          </cell>
        </row>
        <row r="45">
          <cell r="AP45">
            <v>3.3</v>
          </cell>
          <cell r="AR45">
            <v>10.7</v>
          </cell>
          <cell r="AT45">
            <v>8.8104166666666686</v>
          </cell>
        </row>
        <row r="47">
          <cell r="AQ47">
            <v>3.3</v>
          </cell>
          <cell r="AR47">
            <v>40649</v>
          </cell>
        </row>
        <row r="48">
          <cell r="AQ48">
            <v>28.9</v>
          </cell>
          <cell r="AR48">
            <v>40642</v>
          </cell>
          <cell r="BU48">
            <v>49.9</v>
          </cell>
        </row>
        <row r="49">
          <cell r="AQ49">
            <v>8.8104166666666686</v>
          </cell>
          <cell r="AR49">
            <v>40648</v>
          </cell>
          <cell r="BU49">
            <v>40645</v>
          </cell>
        </row>
        <row r="50">
          <cell r="AQ50">
            <v>21.154166666666665</v>
          </cell>
          <cell r="AR50">
            <v>40642</v>
          </cell>
          <cell r="BU50" t="str">
            <v>19:30</v>
          </cell>
        </row>
        <row r="51">
          <cell r="BU51" t="str">
            <v>W</v>
          </cell>
        </row>
        <row r="55">
          <cell r="AQ55">
            <v>8.4833333333333343</v>
          </cell>
          <cell r="BW55" t="str">
            <v>W</v>
          </cell>
        </row>
        <row r="56">
          <cell r="AQ56">
            <v>19.346666666666675</v>
          </cell>
        </row>
        <row r="57">
          <cell r="AQ57">
            <v>13.752916666666664</v>
          </cell>
          <cell r="AX57">
            <v>6.7579584293394772</v>
          </cell>
        </row>
        <row r="59">
          <cell r="AW59">
            <v>360.59999999999997</v>
          </cell>
        </row>
        <row r="60">
          <cell r="AW60">
            <v>12</v>
          </cell>
        </row>
        <row r="61">
          <cell r="AR61">
            <v>40661</v>
          </cell>
        </row>
        <row r="63">
          <cell r="AQ63">
            <v>0</v>
          </cell>
        </row>
        <row r="66">
          <cell r="AQ66">
            <v>6</v>
          </cell>
        </row>
      </sheetData>
      <sheetData sheetId="4">
        <row r="11">
          <cell r="AP11">
            <v>6.2</v>
          </cell>
          <cell r="AR11">
            <v>20.6</v>
          </cell>
          <cell r="AT11">
            <v>13.193750000000001</v>
          </cell>
          <cell r="BN11">
            <v>0</v>
          </cell>
          <cell r="BO11">
            <v>0</v>
          </cell>
          <cell r="BT11">
            <v>24.1</v>
          </cell>
          <cell r="BU11" t="str">
            <v>SE</v>
          </cell>
          <cell r="BW11">
            <v>4.5333333333333341</v>
          </cell>
          <cell r="BX11" t="str">
            <v>WNW</v>
          </cell>
          <cell r="CA11">
            <v>428</v>
          </cell>
          <cell r="CB11">
            <v>861</v>
          </cell>
        </row>
        <row r="12">
          <cell r="AP12">
            <v>9.1999999999999993</v>
          </cell>
          <cell r="AR12">
            <v>20.100000000000001</v>
          </cell>
          <cell r="AT12">
            <v>14.374999999999995</v>
          </cell>
          <cell r="BN12">
            <v>0</v>
          </cell>
          <cell r="BO12">
            <v>0</v>
          </cell>
          <cell r="BT12">
            <v>22.5</v>
          </cell>
          <cell r="BU12" t="str">
            <v>E</v>
          </cell>
          <cell r="BW12">
            <v>4.0333333333333323</v>
          </cell>
          <cell r="BX12" t="str">
            <v>W</v>
          </cell>
          <cell r="CA12">
            <v>330</v>
          </cell>
          <cell r="CB12">
            <v>970</v>
          </cell>
        </row>
        <row r="13">
          <cell r="AP13">
            <v>10.6</v>
          </cell>
          <cell r="AR13">
            <v>20.5</v>
          </cell>
          <cell r="AT13">
            <v>14.5625</v>
          </cell>
          <cell r="BN13">
            <v>0.8</v>
          </cell>
          <cell r="BO13">
            <v>0</v>
          </cell>
          <cell r="BT13">
            <v>17.7</v>
          </cell>
          <cell r="BU13" t="str">
            <v>SW</v>
          </cell>
          <cell r="BW13">
            <v>2.9666666666666663</v>
          </cell>
          <cell r="BX13" t="str">
            <v>W</v>
          </cell>
          <cell r="CA13">
            <v>284</v>
          </cell>
          <cell r="CB13">
            <v>846</v>
          </cell>
        </row>
        <row r="14">
          <cell r="AP14">
            <v>7.1</v>
          </cell>
          <cell r="AR14">
            <v>17.899999999999999</v>
          </cell>
          <cell r="AT14">
            <v>12.9375</v>
          </cell>
          <cell r="BN14">
            <v>0</v>
          </cell>
          <cell r="BO14">
            <v>0</v>
          </cell>
          <cell r="BT14">
            <v>25.7</v>
          </cell>
          <cell r="BU14" t="str">
            <v>E</v>
          </cell>
          <cell r="BW14">
            <v>5.543750000000002</v>
          </cell>
          <cell r="BX14" t="str">
            <v>W</v>
          </cell>
          <cell r="CA14">
            <v>331</v>
          </cell>
          <cell r="CB14">
            <v>1146</v>
          </cell>
        </row>
        <row r="15">
          <cell r="AP15">
            <v>9.8000000000000007</v>
          </cell>
          <cell r="AR15">
            <v>17.899999999999999</v>
          </cell>
          <cell r="AT15">
            <v>13.420833333333334</v>
          </cell>
          <cell r="BN15">
            <v>1.2000000000000002</v>
          </cell>
          <cell r="BO15">
            <v>0</v>
          </cell>
          <cell r="BT15">
            <v>22.5</v>
          </cell>
          <cell r="BU15" t="str">
            <v>ENE</v>
          </cell>
          <cell r="BW15">
            <v>3.1333333333333329</v>
          </cell>
          <cell r="BX15" t="str">
            <v>W</v>
          </cell>
          <cell r="CA15">
            <v>346</v>
          </cell>
          <cell r="CB15">
            <v>1132</v>
          </cell>
        </row>
        <row r="16">
          <cell r="AP16">
            <v>9.1999999999999993</v>
          </cell>
          <cell r="AR16">
            <v>18.600000000000001</v>
          </cell>
          <cell r="AT16">
            <v>13.202083333333334</v>
          </cell>
          <cell r="BN16">
            <v>0</v>
          </cell>
          <cell r="BO16">
            <v>0</v>
          </cell>
          <cell r="BT16">
            <v>22.5</v>
          </cell>
          <cell r="BU16" t="str">
            <v>SE</v>
          </cell>
          <cell r="BW16">
            <v>3.9000000000000004</v>
          </cell>
          <cell r="BX16" t="str">
            <v>W</v>
          </cell>
          <cell r="CA16">
            <v>407</v>
          </cell>
          <cell r="CB16">
            <v>1136</v>
          </cell>
        </row>
        <row r="17">
          <cell r="AP17">
            <v>8.1</v>
          </cell>
          <cell r="AR17">
            <v>21.3</v>
          </cell>
          <cell r="AT17">
            <v>14.477083333333331</v>
          </cell>
          <cell r="BN17">
            <v>0</v>
          </cell>
          <cell r="BO17">
            <v>0</v>
          </cell>
          <cell r="BT17">
            <v>27.4</v>
          </cell>
          <cell r="BU17" t="str">
            <v>SE</v>
          </cell>
          <cell r="BW17">
            <v>4.666666666666667</v>
          </cell>
          <cell r="BX17" t="str">
            <v>W</v>
          </cell>
          <cell r="CA17">
            <v>416</v>
          </cell>
          <cell r="CB17">
            <v>860</v>
          </cell>
        </row>
        <row r="18">
          <cell r="AP18">
            <v>10.199999999999999</v>
          </cell>
          <cell r="AR18">
            <v>25.1</v>
          </cell>
          <cell r="AT18">
            <v>17.074999999999999</v>
          </cell>
          <cell r="BN18">
            <v>1</v>
          </cell>
          <cell r="BO18">
            <v>0</v>
          </cell>
          <cell r="BT18">
            <v>49.9</v>
          </cell>
          <cell r="BU18" t="str">
            <v>ENE</v>
          </cell>
          <cell r="BW18">
            <v>4.866666666666668</v>
          </cell>
          <cell r="BX18" t="str">
            <v>W</v>
          </cell>
          <cell r="CA18">
            <v>392</v>
          </cell>
          <cell r="CB18">
            <v>912</v>
          </cell>
        </row>
        <row r="19">
          <cell r="AP19">
            <v>9.1999999999999993</v>
          </cell>
          <cell r="AR19">
            <v>18.100000000000001</v>
          </cell>
          <cell r="AT19">
            <v>14.266666666666667</v>
          </cell>
          <cell r="BN19">
            <v>0</v>
          </cell>
          <cell r="BO19">
            <v>0</v>
          </cell>
          <cell r="BT19">
            <v>51.5</v>
          </cell>
          <cell r="BU19" t="str">
            <v>E</v>
          </cell>
          <cell r="BW19">
            <v>4.7041666666666666</v>
          </cell>
          <cell r="BX19" t="str">
            <v>ENE</v>
          </cell>
          <cell r="CA19">
            <v>372</v>
          </cell>
          <cell r="CB19">
            <v>1099</v>
          </cell>
        </row>
        <row r="20">
          <cell r="AP20">
            <v>8.4</v>
          </cell>
          <cell r="AR20">
            <v>20.9</v>
          </cell>
          <cell r="AT20">
            <v>15.097916666666668</v>
          </cell>
          <cell r="BN20">
            <v>0</v>
          </cell>
          <cell r="BO20">
            <v>0</v>
          </cell>
          <cell r="BT20">
            <v>29</v>
          </cell>
          <cell r="BU20" t="str">
            <v>ENE</v>
          </cell>
          <cell r="BW20">
            <v>4.5999999999999996</v>
          </cell>
          <cell r="BX20" t="str">
            <v>ENE</v>
          </cell>
          <cell r="CA20">
            <v>410</v>
          </cell>
          <cell r="CB20">
            <v>896</v>
          </cell>
        </row>
        <row r="21">
          <cell r="AP21">
            <v>11</v>
          </cell>
          <cell r="AR21">
            <v>24.5</v>
          </cell>
          <cell r="AT21">
            <v>17.833333333333332</v>
          </cell>
          <cell r="BN21">
            <v>0</v>
          </cell>
          <cell r="BO21">
            <v>0</v>
          </cell>
          <cell r="BT21">
            <v>22.5</v>
          </cell>
          <cell r="BU21" t="str">
            <v>N</v>
          </cell>
          <cell r="BW21">
            <v>4.0999999999999988</v>
          </cell>
          <cell r="BX21" t="str">
            <v>W</v>
          </cell>
          <cell r="CA21">
            <v>356</v>
          </cell>
          <cell r="CB21">
            <v>868</v>
          </cell>
        </row>
        <row r="22">
          <cell r="AP22">
            <v>15.1</v>
          </cell>
          <cell r="AR22">
            <v>24.2</v>
          </cell>
          <cell r="AT22">
            <v>19.097916666666666</v>
          </cell>
          <cell r="BN22">
            <v>0</v>
          </cell>
          <cell r="BO22">
            <v>0</v>
          </cell>
          <cell r="BT22">
            <v>20.9</v>
          </cell>
          <cell r="BU22" t="str">
            <v>ENE</v>
          </cell>
          <cell r="BW22">
            <v>3.2999999999999989</v>
          </cell>
          <cell r="BX22" t="str">
            <v>W</v>
          </cell>
          <cell r="CA22">
            <v>363</v>
          </cell>
          <cell r="CB22">
            <v>1092</v>
          </cell>
        </row>
        <row r="23">
          <cell r="AP23">
            <v>11.2</v>
          </cell>
          <cell r="AR23">
            <v>24.9</v>
          </cell>
          <cell r="AT23">
            <v>18.524999999999995</v>
          </cell>
          <cell r="BN23">
            <v>0.8</v>
          </cell>
          <cell r="BO23">
            <v>0</v>
          </cell>
          <cell r="BT23">
            <v>35.4</v>
          </cell>
          <cell r="BU23" t="str">
            <v>SW</v>
          </cell>
          <cell r="BW23">
            <v>4.8333333333333348</v>
          </cell>
          <cell r="BX23" t="str">
            <v>W</v>
          </cell>
          <cell r="CA23">
            <v>428</v>
          </cell>
          <cell r="CB23">
            <v>921</v>
          </cell>
        </row>
        <row r="24">
          <cell r="AP24">
            <v>12.2</v>
          </cell>
          <cell r="AR24">
            <v>19.7</v>
          </cell>
          <cell r="AT24">
            <v>16.083333333333339</v>
          </cell>
          <cell r="BN24">
            <v>7.3999999999999995</v>
          </cell>
          <cell r="BO24">
            <v>0</v>
          </cell>
          <cell r="BT24">
            <v>20.9</v>
          </cell>
          <cell r="BU24" t="str">
            <v>E</v>
          </cell>
          <cell r="BW24">
            <v>2.1666666666666656</v>
          </cell>
          <cell r="BX24" t="str">
            <v>NE</v>
          </cell>
          <cell r="CA24">
            <v>168</v>
          </cell>
          <cell r="CB24">
            <v>788</v>
          </cell>
        </row>
        <row r="25">
          <cell r="AP25">
            <v>9.1</v>
          </cell>
          <cell r="AR25">
            <v>20.2</v>
          </cell>
          <cell r="AT25">
            <v>15.093749999999995</v>
          </cell>
          <cell r="BN25">
            <v>0.4</v>
          </cell>
          <cell r="BO25">
            <v>0</v>
          </cell>
          <cell r="BT25">
            <v>37</v>
          </cell>
          <cell r="BU25" t="str">
            <v>SE</v>
          </cell>
          <cell r="BW25">
            <v>3.6374999999999997</v>
          </cell>
          <cell r="BX25" t="str">
            <v>W</v>
          </cell>
          <cell r="CA25">
            <v>332</v>
          </cell>
          <cell r="CB25">
            <v>1148</v>
          </cell>
        </row>
        <row r="26">
          <cell r="AP26">
            <v>5.7</v>
          </cell>
          <cell r="AR26">
            <v>21.1</v>
          </cell>
          <cell r="AT26">
            <v>13.80833333333333</v>
          </cell>
          <cell r="BN26">
            <v>0</v>
          </cell>
          <cell r="BO26">
            <v>0</v>
          </cell>
          <cell r="BT26">
            <v>24.1</v>
          </cell>
          <cell r="BU26" t="str">
            <v>SSE</v>
          </cell>
          <cell r="BW26">
            <v>4.3</v>
          </cell>
          <cell r="BX26" t="str">
            <v>W</v>
          </cell>
          <cell r="CA26">
            <v>444</v>
          </cell>
          <cell r="CB26">
            <v>888</v>
          </cell>
        </row>
        <row r="27">
          <cell r="AP27">
            <v>8.6999999999999993</v>
          </cell>
          <cell r="AR27">
            <v>20.7</v>
          </cell>
          <cell r="AT27">
            <v>15.295833333333333</v>
          </cell>
          <cell r="BN27">
            <v>0.8</v>
          </cell>
          <cell r="BO27">
            <v>0</v>
          </cell>
          <cell r="BT27">
            <v>20.9</v>
          </cell>
          <cell r="BU27" t="str">
            <v>WNW</v>
          </cell>
          <cell r="BW27">
            <v>4.5999999999999988</v>
          </cell>
          <cell r="BX27" t="str">
            <v>WNW</v>
          </cell>
          <cell r="CA27">
            <v>405</v>
          </cell>
          <cell r="CB27">
            <v>1208</v>
          </cell>
        </row>
        <row r="28">
          <cell r="AP28">
            <v>11.7</v>
          </cell>
          <cell r="AR28">
            <v>21.6</v>
          </cell>
          <cell r="AT28">
            <v>16.141666666666669</v>
          </cell>
          <cell r="BN28">
            <v>0.4</v>
          </cell>
          <cell r="BO28">
            <v>0</v>
          </cell>
          <cell r="BT28">
            <v>20.9</v>
          </cell>
          <cell r="BU28" t="str">
            <v>SE</v>
          </cell>
          <cell r="BW28">
            <v>3.2666666666666675</v>
          </cell>
          <cell r="BX28" t="str">
            <v>WNW</v>
          </cell>
          <cell r="CA28">
            <v>307</v>
          </cell>
          <cell r="CB28">
            <v>1169</v>
          </cell>
        </row>
        <row r="29">
          <cell r="AP29">
            <v>11.3</v>
          </cell>
          <cell r="AR29">
            <v>23.4</v>
          </cell>
          <cell r="AT29">
            <v>17.06666666666667</v>
          </cell>
          <cell r="BN29">
            <v>0</v>
          </cell>
          <cell r="BO29">
            <v>0</v>
          </cell>
          <cell r="BT29">
            <v>20.9</v>
          </cell>
          <cell r="BU29" t="str">
            <v>ENE</v>
          </cell>
          <cell r="BW29">
            <v>4.2666666666666666</v>
          </cell>
          <cell r="BX29" t="str">
            <v>WNW</v>
          </cell>
          <cell r="CA29">
            <v>400</v>
          </cell>
          <cell r="CB29">
            <v>1002</v>
          </cell>
        </row>
        <row r="30">
          <cell r="AP30">
            <v>11.8</v>
          </cell>
          <cell r="AR30">
            <v>24.8</v>
          </cell>
          <cell r="AT30">
            <v>18.393750000000001</v>
          </cell>
          <cell r="BN30">
            <v>0</v>
          </cell>
          <cell r="BO30">
            <v>0</v>
          </cell>
          <cell r="BT30">
            <v>29</v>
          </cell>
          <cell r="BU30" t="str">
            <v>SE</v>
          </cell>
          <cell r="BW30">
            <v>5.4020833333333345</v>
          </cell>
          <cell r="BX30" t="str">
            <v>W</v>
          </cell>
          <cell r="CA30">
            <v>475</v>
          </cell>
          <cell r="CB30">
            <v>888</v>
          </cell>
        </row>
        <row r="31">
          <cell r="AP31">
            <v>12.3</v>
          </cell>
          <cell r="AR31">
            <v>26.2</v>
          </cell>
          <cell r="AT31">
            <v>18.789583333333336</v>
          </cell>
          <cell r="BN31">
            <v>0</v>
          </cell>
          <cell r="BO31">
            <v>0</v>
          </cell>
          <cell r="BT31">
            <v>22.5</v>
          </cell>
          <cell r="BU31" t="str">
            <v>E</v>
          </cell>
          <cell r="BW31">
            <v>4.5999999999999996</v>
          </cell>
          <cell r="BX31" t="str">
            <v>W</v>
          </cell>
          <cell r="CA31">
            <v>401</v>
          </cell>
          <cell r="CB31">
            <v>1032</v>
          </cell>
        </row>
        <row r="32">
          <cell r="AP32">
            <v>15.2</v>
          </cell>
          <cell r="AR32">
            <v>24.3</v>
          </cell>
          <cell r="AT32">
            <v>19.174999999999994</v>
          </cell>
          <cell r="BN32">
            <v>0</v>
          </cell>
          <cell r="BO32">
            <v>0</v>
          </cell>
          <cell r="BT32">
            <v>20.9</v>
          </cell>
          <cell r="BU32" t="str">
            <v>E</v>
          </cell>
          <cell r="BW32">
            <v>3.6333333333333329</v>
          </cell>
          <cell r="BX32" t="str">
            <v>W</v>
          </cell>
          <cell r="CA32">
            <v>347</v>
          </cell>
          <cell r="CB32">
            <v>1000</v>
          </cell>
        </row>
        <row r="33">
          <cell r="AP33">
            <v>13.4</v>
          </cell>
          <cell r="AR33">
            <v>27.2</v>
          </cell>
          <cell r="AT33">
            <v>20.74583333333333</v>
          </cell>
          <cell r="BN33">
            <v>0</v>
          </cell>
          <cell r="BO33">
            <v>0</v>
          </cell>
          <cell r="BT33">
            <v>29</v>
          </cell>
          <cell r="BU33" t="str">
            <v>ENE</v>
          </cell>
          <cell r="BW33">
            <v>4.7</v>
          </cell>
          <cell r="BX33" t="str">
            <v>ENE</v>
          </cell>
          <cell r="CA33">
            <v>450</v>
          </cell>
          <cell r="CB33">
            <v>918</v>
          </cell>
        </row>
        <row r="34">
          <cell r="AP34">
            <v>15.6</v>
          </cell>
          <cell r="AR34">
            <v>28.7</v>
          </cell>
          <cell r="AT34">
            <v>22.239583333333329</v>
          </cell>
          <cell r="BN34">
            <v>0</v>
          </cell>
          <cell r="BO34">
            <v>0</v>
          </cell>
          <cell r="BT34">
            <v>22.5</v>
          </cell>
          <cell r="BU34" t="str">
            <v>SSE</v>
          </cell>
          <cell r="BW34">
            <v>4.2666666666666657</v>
          </cell>
          <cell r="BX34" t="str">
            <v>WNW</v>
          </cell>
          <cell r="CA34">
            <v>460</v>
          </cell>
          <cell r="CB34">
            <v>854</v>
          </cell>
        </row>
        <row r="35">
          <cell r="AP35">
            <v>16.8</v>
          </cell>
          <cell r="AR35">
            <v>28.3</v>
          </cell>
          <cell r="AT35">
            <v>21.55</v>
          </cell>
          <cell r="BN35">
            <v>0</v>
          </cell>
          <cell r="BO35">
            <v>0</v>
          </cell>
          <cell r="BT35">
            <v>19.3</v>
          </cell>
          <cell r="BU35" t="str">
            <v>NW</v>
          </cell>
          <cell r="BW35">
            <v>3.9999999999999982</v>
          </cell>
          <cell r="BX35" t="str">
            <v>WNW</v>
          </cell>
          <cell r="CA35">
            <v>317</v>
          </cell>
          <cell r="CB35">
            <v>969</v>
          </cell>
        </row>
        <row r="36">
          <cell r="AP36">
            <v>14.9</v>
          </cell>
          <cell r="AR36">
            <v>25.1</v>
          </cell>
          <cell r="AT36">
            <v>19.387499999999996</v>
          </cell>
          <cell r="BN36">
            <v>9</v>
          </cell>
          <cell r="BO36">
            <v>0</v>
          </cell>
          <cell r="BT36">
            <v>24.1</v>
          </cell>
          <cell r="BU36" t="str">
            <v>W</v>
          </cell>
          <cell r="BW36">
            <v>3.6333333333333315</v>
          </cell>
          <cell r="BX36" t="str">
            <v>W</v>
          </cell>
          <cell r="CA36">
            <v>302</v>
          </cell>
          <cell r="CB36">
            <v>946</v>
          </cell>
        </row>
        <row r="37">
          <cell r="AP37">
            <v>10.7</v>
          </cell>
          <cell r="AR37">
            <v>20.8</v>
          </cell>
          <cell r="AT37">
            <v>15.885416666666671</v>
          </cell>
          <cell r="BN37">
            <v>3.8000000000000003</v>
          </cell>
          <cell r="BO37">
            <v>0</v>
          </cell>
          <cell r="BT37">
            <v>20.9</v>
          </cell>
          <cell r="BU37" t="str">
            <v>ENE</v>
          </cell>
          <cell r="BW37">
            <v>3.5666666666666647</v>
          </cell>
          <cell r="BX37" t="str">
            <v>W</v>
          </cell>
          <cell r="CA37">
            <v>223</v>
          </cell>
          <cell r="CB37">
            <v>1123</v>
          </cell>
        </row>
        <row r="38">
          <cell r="AP38">
            <v>7.5</v>
          </cell>
          <cell r="AR38">
            <v>22.3</v>
          </cell>
          <cell r="AT38">
            <v>15.612499999999999</v>
          </cell>
          <cell r="BN38">
            <v>0</v>
          </cell>
          <cell r="BO38">
            <v>0</v>
          </cell>
          <cell r="BT38">
            <v>29</v>
          </cell>
          <cell r="BU38" t="str">
            <v>E</v>
          </cell>
          <cell r="BW38">
            <v>5.0666666666666691</v>
          </cell>
          <cell r="BX38" t="str">
            <v>W</v>
          </cell>
          <cell r="CA38">
            <v>492</v>
          </cell>
          <cell r="CB38">
            <v>895</v>
          </cell>
        </row>
        <row r="39">
          <cell r="AP39">
            <v>9.9</v>
          </cell>
          <cell r="AR39">
            <v>22.7</v>
          </cell>
          <cell r="AT39">
            <v>16.666666666666664</v>
          </cell>
          <cell r="BN39">
            <v>0</v>
          </cell>
          <cell r="BO39">
            <v>0</v>
          </cell>
          <cell r="BT39">
            <v>22.5</v>
          </cell>
          <cell r="BU39" t="str">
            <v>E</v>
          </cell>
          <cell r="BW39">
            <v>4.3666666666666663</v>
          </cell>
          <cell r="BX39" t="str">
            <v>W</v>
          </cell>
          <cell r="CA39">
            <v>451</v>
          </cell>
          <cell r="CB39">
            <v>944</v>
          </cell>
        </row>
        <row r="40">
          <cell r="AP40">
            <v>12</v>
          </cell>
          <cell r="AR40">
            <v>24.1</v>
          </cell>
          <cell r="AT40">
            <v>18.462499999999999</v>
          </cell>
          <cell r="BN40">
            <v>0</v>
          </cell>
          <cell r="BO40">
            <v>0</v>
          </cell>
          <cell r="BT40">
            <v>24.1</v>
          </cell>
          <cell r="BU40" t="str">
            <v>ENE</v>
          </cell>
          <cell r="BW40">
            <v>4.8333333333333348</v>
          </cell>
          <cell r="BX40" t="str">
            <v>W</v>
          </cell>
          <cell r="CA40">
            <v>473</v>
          </cell>
          <cell r="CB40">
            <v>986</v>
          </cell>
        </row>
        <row r="41">
          <cell r="AP41">
            <v>12.9</v>
          </cell>
          <cell r="AR41">
            <v>17.5</v>
          </cell>
          <cell r="AT41">
            <v>15.1875</v>
          </cell>
          <cell r="BN41">
            <v>11.2</v>
          </cell>
          <cell r="BO41">
            <v>0</v>
          </cell>
          <cell r="BT41">
            <v>19.3</v>
          </cell>
          <cell r="BU41" t="str">
            <v>WNW</v>
          </cell>
          <cell r="BW41">
            <v>2.3666666666666649</v>
          </cell>
          <cell r="BX41" t="str">
            <v>WNW</v>
          </cell>
          <cell r="CA41">
            <v>62</v>
          </cell>
          <cell r="CB41">
            <v>221</v>
          </cell>
        </row>
        <row r="43">
          <cell r="AP43">
            <v>10.87096774193548</v>
          </cell>
          <cell r="AR43">
            <v>22.364516129032257</v>
          </cell>
          <cell r="AT43">
            <v>16.569354838709682</v>
          </cell>
          <cell r="AU43">
            <v>11.493548387096778</v>
          </cell>
          <cell r="BN43">
            <v>36.799999999999997</v>
          </cell>
          <cell r="BO43">
            <v>0</v>
          </cell>
          <cell r="BW43">
            <v>4.1243279569892461</v>
          </cell>
          <cell r="CA43">
            <v>366.83870967741933</v>
          </cell>
        </row>
        <row r="44">
          <cell r="AP44">
            <v>16.8</v>
          </cell>
          <cell r="AR44">
            <v>28.7</v>
          </cell>
          <cell r="AT44">
            <v>22.239583333333329</v>
          </cell>
          <cell r="BN44">
            <v>11.2</v>
          </cell>
          <cell r="BO44">
            <v>0</v>
          </cell>
          <cell r="BT44">
            <v>51.5</v>
          </cell>
          <cell r="CB44">
            <v>1208</v>
          </cell>
        </row>
        <row r="45">
          <cell r="AP45">
            <v>5.7</v>
          </cell>
          <cell r="AR45">
            <v>17.5</v>
          </cell>
          <cell r="AT45">
            <v>12.9375</v>
          </cell>
        </row>
        <row r="47">
          <cell r="AQ47">
            <v>5.7</v>
          </cell>
          <cell r="AR47">
            <v>40679</v>
          </cell>
        </row>
        <row r="48">
          <cell r="AQ48">
            <v>28.7</v>
          </cell>
          <cell r="AR48">
            <v>40687</v>
          </cell>
          <cell r="BU48">
            <v>51.5</v>
          </cell>
        </row>
        <row r="49">
          <cell r="AQ49">
            <v>12.9375</v>
          </cell>
          <cell r="AR49">
            <v>40667</v>
          </cell>
          <cell r="BU49">
            <v>40672</v>
          </cell>
        </row>
        <row r="50">
          <cell r="AQ50">
            <v>22.239583333333329</v>
          </cell>
          <cell r="AR50">
            <v>40687</v>
          </cell>
          <cell r="BU50" t="str">
            <v>0:30</v>
          </cell>
        </row>
        <row r="51">
          <cell r="BU51" t="str">
            <v>E</v>
          </cell>
        </row>
        <row r="55">
          <cell r="AQ55">
            <v>10.87096774193548</v>
          </cell>
          <cell r="BW55" t="str">
            <v>W</v>
          </cell>
        </row>
        <row r="56">
          <cell r="AQ56">
            <v>22.364516129032257</v>
          </cell>
        </row>
        <row r="57">
          <cell r="AQ57">
            <v>16.569354838709682</v>
          </cell>
          <cell r="AX57">
            <v>8.7202377112135174</v>
          </cell>
        </row>
        <row r="59">
          <cell r="AW59">
            <v>397.4</v>
          </cell>
        </row>
        <row r="60">
          <cell r="AW60">
            <v>12</v>
          </cell>
        </row>
        <row r="61">
          <cell r="AR61">
            <v>40694</v>
          </cell>
        </row>
        <row r="63">
          <cell r="AQ63">
            <v>0</v>
          </cell>
        </row>
        <row r="65">
          <cell r="AQ65">
            <v>0</v>
          </cell>
        </row>
        <row r="66">
          <cell r="AQ66">
            <v>11</v>
          </cell>
        </row>
      </sheetData>
      <sheetData sheetId="5">
        <row r="11">
          <cell r="AP11">
            <v>11.4</v>
          </cell>
          <cell r="AR11">
            <v>14.5</v>
          </cell>
          <cell r="AT11">
            <v>12.764583333333333</v>
          </cell>
          <cell r="BN11">
            <v>60.800000000000011</v>
          </cell>
          <cell r="BO11">
            <v>0</v>
          </cell>
          <cell r="BT11">
            <v>29</v>
          </cell>
          <cell r="BU11" t="str">
            <v>NNE</v>
          </cell>
          <cell r="BW11">
            <v>3.9687500000000004</v>
          </cell>
          <cell r="BX11" t="str">
            <v>W</v>
          </cell>
          <cell r="CA11">
            <v>23</v>
          </cell>
          <cell r="CB11">
            <v>123</v>
          </cell>
        </row>
        <row r="12">
          <cell r="AP12">
            <v>14</v>
          </cell>
          <cell r="AR12">
            <v>21.8</v>
          </cell>
          <cell r="AT12">
            <v>17.554166666666667</v>
          </cell>
          <cell r="BN12">
            <v>0</v>
          </cell>
          <cell r="BO12">
            <v>0</v>
          </cell>
          <cell r="BT12">
            <v>17.7</v>
          </cell>
          <cell r="BU12" t="str">
            <v>WNW</v>
          </cell>
          <cell r="BW12">
            <v>2.9666666666666655</v>
          </cell>
          <cell r="BX12" t="str">
            <v>WNW</v>
          </cell>
          <cell r="CA12">
            <v>201</v>
          </cell>
          <cell r="CB12">
            <v>963</v>
          </cell>
        </row>
        <row r="13">
          <cell r="AP13">
            <v>14.2</v>
          </cell>
          <cell r="AR13">
            <v>23.4</v>
          </cell>
          <cell r="AT13">
            <v>17.504166666666674</v>
          </cell>
          <cell r="BN13">
            <v>20.2</v>
          </cell>
          <cell r="BO13">
            <v>0</v>
          </cell>
          <cell r="BT13">
            <v>40.200000000000003</v>
          </cell>
          <cell r="BU13" t="str">
            <v>NNE</v>
          </cell>
          <cell r="BW13">
            <v>3.7020833333333312</v>
          </cell>
          <cell r="BX13" t="str">
            <v>WNW</v>
          </cell>
          <cell r="CA13">
            <v>204</v>
          </cell>
          <cell r="CB13">
            <v>1223</v>
          </cell>
        </row>
        <row r="14">
          <cell r="AP14">
            <v>14</v>
          </cell>
          <cell r="AR14">
            <v>21.1</v>
          </cell>
          <cell r="AT14">
            <v>16.237499999999997</v>
          </cell>
          <cell r="BN14">
            <v>15.399999999999997</v>
          </cell>
          <cell r="BO14">
            <v>0</v>
          </cell>
          <cell r="BT14">
            <v>20.9</v>
          </cell>
          <cell r="BU14" t="str">
            <v>N</v>
          </cell>
          <cell r="BW14">
            <v>1.9999999999999993</v>
          </cell>
          <cell r="BX14" t="str">
            <v>W</v>
          </cell>
          <cell r="CA14">
            <v>155</v>
          </cell>
          <cell r="CB14">
            <v>940</v>
          </cell>
        </row>
        <row r="15">
          <cell r="AP15">
            <v>12.1</v>
          </cell>
          <cell r="AR15">
            <v>20.3</v>
          </cell>
          <cell r="AT15">
            <v>14.789583333333333</v>
          </cell>
          <cell r="BN15">
            <v>36</v>
          </cell>
          <cell r="BO15">
            <v>0</v>
          </cell>
          <cell r="BT15">
            <v>30.6</v>
          </cell>
          <cell r="BU15" t="str">
            <v>SE</v>
          </cell>
          <cell r="BW15">
            <v>2.8666666666666654</v>
          </cell>
          <cell r="BX15" t="str">
            <v>WNW</v>
          </cell>
          <cell r="CA15">
            <v>149</v>
          </cell>
          <cell r="CB15">
            <v>846</v>
          </cell>
        </row>
        <row r="16">
          <cell r="AP16">
            <v>11.7</v>
          </cell>
          <cell r="AR16">
            <v>19.2</v>
          </cell>
          <cell r="AT16">
            <v>14.787500000000001</v>
          </cell>
          <cell r="BN16">
            <v>42.20000000000001</v>
          </cell>
          <cell r="BO16">
            <v>0</v>
          </cell>
          <cell r="BT16">
            <v>20.9</v>
          </cell>
          <cell r="BU16" t="str">
            <v>N</v>
          </cell>
          <cell r="BW16">
            <v>3.6</v>
          </cell>
          <cell r="BX16" t="str">
            <v>W</v>
          </cell>
          <cell r="CA16">
            <v>311</v>
          </cell>
          <cell r="CB16">
            <v>1127</v>
          </cell>
        </row>
        <row r="17">
          <cell r="AP17">
            <v>12.4</v>
          </cell>
          <cell r="AR17">
            <v>18</v>
          </cell>
          <cell r="AT17">
            <v>15.108333333333334</v>
          </cell>
          <cell r="BN17">
            <v>0.60000000000000009</v>
          </cell>
          <cell r="BO17">
            <v>0</v>
          </cell>
          <cell r="BT17">
            <v>17.7</v>
          </cell>
          <cell r="BU17" t="str">
            <v>W</v>
          </cell>
          <cell r="BW17">
            <v>2.2333333333333329</v>
          </cell>
          <cell r="BX17" t="str">
            <v>WNW</v>
          </cell>
          <cell r="CA17">
            <v>145</v>
          </cell>
          <cell r="CB17">
            <v>424</v>
          </cell>
        </row>
        <row r="18">
          <cell r="AP18">
            <v>13.2</v>
          </cell>
          <cell r="AR18">
            <v>17.3</v>
          </cell>
          <cell r="AT18">
            <v>14.847916666666663</v>
          </cell>
          <cell r="BN18">
            <v>20.199999999999989</v>
          </cell>
          <cell r="BO18">
            <v>0</v>
          </cell>
          <cell r="BT18">
            <v>20.9</v>
          </cell>
          <cell r="BU18" t="str">
            <v>ENE</v>
          </cell>
          <cell r="BW18">
            <v>0.86666666666666681</v>
          </cell>
          <cell r="BX18" t="str">
            <v>ENE</v>
          </cell>
          <cell r="CA18">
            <v>129</v>
          </cell>
          <cell r="CB18">
            <v>969</v>
          </cell>
        </row>
        <row r="19">
          <cell r="AP19">
            <v>12.5</v>
          </cell>
          <cell r="AR19">
            <v>21.7</v>
          </cell>
          <cell r="AT19">
            <v>15.797916666666666</v>
          </cell>
          <cell r="BN19">
            <v>5.4</v>
          </cell>
          <cell r="BO19">
            <v>0</v>
          </cell>
          <cell r="BT19">
            <v>22.5</v>
          </cell>
          <cell r="BU19" t="str">
            <v>W</v>
          </cell>
          <cell r="BW19">
            <v>2.7333333333333329</v>
          </cell>
          <cell r="BX19" t="str">
            <v>WNW</v>
          </cell>
          <cell r="CA19">
            <v>323</v>
          </cell>
          <cell r="CB19">
            <v>1311</v>
          </cell>
        </row>
        <row r="20">
          <cell r="AP20">
            <v>11.5</v>
          </cell>
          <cell r="AR20">
            <v>20.9</v>
          </cell>
          <cell r="AT20">
            <v>15.495833333333335</v>
          </cell>
          <cell r="BN20">
            <v>9.1999999999999993</v>
          </cell>
          <cell r="BO20">
            <v>0</v>
          </cell>
          <cell r="BT20">
            <v>33.799999999999997</v>
          </cell>
          <cell r="BU20" t="str">
            <v>WSW</v>
          </cell>
          <cell r="BW20">
            <v>3.8333333333333335</v>
          </cell>
          <cell r="BX20" t="str">
            <v>W</v>
          </cell>
          <cell r="CA20">
            <v>267</v>
          </cell>
          <cell r="CB20">
            <v>1185</v>
          </cell>
        </row>
        <row r="21">
          <cell r="AP21">
            <v>11.3</v>
          </cell>
          <cell r="AR21">
            <v>21.8</v>
          </cell>
          <cell r="AT21">
            <v>16.572916666666668</v>
          </cell>
          <cell r="BN21">
            <v>4.8000000000000007</v>
          </cell>
          <cell r="BO21">
            <v>0</v>
          </cell>
          <cell r="BT21">
            <v>19.3</v>
          </cell>
          <cell r="BU21" t="str">
            <v>NNE</v>
          </cell>
          <cell r="BW21">
            <v>3.6666666666666656</v>
          </cell>
          <cell r="BX21" t="str">
            <v>W</v>
          </cell>
          <cell r="CA21">
            <v>337</v>
          </cell>
          <cell r="CB21">
            <v>1144</v>
          </cell>
        </row>
        <row r="22">
          <cell r="AP22">
            <v>11.9</v>
          </cell>
          <cell r="AR22">
            <v>22.3</v>
          </cell>
          <cell r="AT22">
            <v>17.054166666666664</v>
          </cell>
          <cell r="BN22">
            <v>0</v>
          </cell>
          <cell r="BO22">
            <v>0</v>
          </cell>
          <cell r="BT22">
            <v>17.7</v>
          </cell>
          <cell r="BU22" t="str">
            <v>W</v>
          </cell>
          <cell r="BW22">
            <v>2.6333333333333337</v>
          </cell>
          <cell r="BX22" t="str">
            <v>WNW</v>
          </cell>
          <cell r="CA22">
            <v>277</v>
          </cell>
          <cell r="CB22">
            <v>1062</v>
          </cell>
        </row>
        <row r="23">
          <cell r="AP23">
            <v>14.4</v>
          </cell>
          <cell r="AR23">
            <v>20.9</v>
          </cell>
          <cell r="AT23">
            <v>17.0625</v>
          </cell>
          <cell r="BN23">
            <v>3.0000000000000004</v>
          </cell>
          <cell r="BO23">
            <v>0</v>
          </cell>
          <cell r="BT23">
            <v>19.3</v>
          </cell>
          <cell r="BU23" t="str">
            <v>E</v>
          </cell>
          <cell r="BW23">
            <v>2.3666666666666658</v>
          </cell>
          <cell r="BX23" t="str">
            <v>WNW</v>
          </cell>
          <cell r="CA23">
            <v>210</v>
          </cell>
          <cell r="CB23">
            <v>1195</v>
          </cell>
        </row>
        <row r="24">
          <cell r="AP24">
            <v>12.4</v>
          </cell>
          <cell r="AR24">
            <v>25.3</v>
          </cell>
          <cell r="AT24">
            <v>18.504166666666666</v>
          </cell>
          <cell r="BN24">
            <v>0</v>
          </cell>
          <cell r="BO24">
            <v>0</v>
          </cell>
          <cell r="BT24">
            <v>20.9</v>
          </cell>
          <cell r="BU24" t="str">
            <v>E</v>
          </cell>
          <cell r="BW24">
            <v>3.533333333333331</v>
          </cell>
          <cell r="BX24" t="str">
            <v>W</v>
          </cell>
          <cell r="CA24">
            <v>408</v>
          </cell>
          <cell r="CB24">
            <v>1165</v>
          </cell>
        </row>
        <row r="25">
          <cell r="AP25">
            <v>15.4</v>
          </cell>
          <cell r="AR25">
            <v>25.8</v>
          </cell>
          <cell r="AT25">
            <v>20.354166666666668</v>
          </cell>
          <cell r="BN25">
            <v>0</v>
          </cell>
          <cell r="BO25">
            <v>0</v>
          </cell>
          <cell r="BT25">
            <v>22.5</v>
          </cell>
          <cell r="BU25" t="str">
            <v>E</v>
          </cell>
          <cell r="BW25">
            <v>3.366666666666664</v>
          </cell>
          <cell r="BX25" t="str">
            <v>WNW</v>
          </cell>
          <cell r="CA25">
            <v>327</v>
          </cell>
          <cell r="CB25">
            <v>1051</v>
          </cell>
        </row>
        <row r="26">
          <cell r="AP26">
            <v>17.8</v>
          </cell>
          <cell r="AR26">
            <v>24.7</v>
          </cell>
          <cell r="AT26">
            <v>20.504166666666666</v>
          </cell>
          <cell r="BN26">
            <v>0.4</v>
          </cell>
          <cell r="BO26">
            <v>0</v>
          </cell>
          <cell r="BT26">
            <v>20.9</v>
          </cell>
          <cell r="BU26" t="str">
            <v>E</v>
          </cell>
          <cell r="BW26">
            <v>3.2333333333333329</v>
          </cell>
          <cell r="BX26" t="str">
            <v>WNW</v>
          </cell>
          <cell r="CA26">
            <v>311</v>
          </cell>
          <cell r="CB26">
            <v>1076</v>
          </cell>
        </row>
        <row r="27">
          <cell r="AP27">
            <v>15.8</v>
          </cell>
          <cell r="AR27">
            <v>20.7</v>
          </cell>
          <cell r="AT27">
            <v>17.90625</v>
          </cell>
          <cell r="BN27">
            <v>15.399999999999999</v>
          </cell>
          <cell r="BO27">
            <v>0</v>
          </cell>
          <cell r="BT27">
            <v>17.7</v>
          </cell>
          <cell r="BU27" t="str">
            <v>E</v>
          </cell>
          <cell r="BW27">
            <v>1.3</v>
          </cell>
          <cell r="BX27" t="str">
            <v>W</v>
          </cell>
          <cell r="CA27">
            <v>125</v>
          </cell>
          <cell r="CB27">
            <v>773</v>
          </cell>
        </row>
        <row r="28">
          <cell r="AP28">
            <v>14.9</v>
          </cell>
          <cell r="AR28">
            <v>21.2</v>
          </cell>
          <cell r="AT28">
            <v>17.337499999999995</v>
          </cell>
          <cell r="BN28">
            <v>2.6</v>
          </cell>
          <cell r="BO28">
            <v>0</v>
          </cell>
          <cell r="BT28">
            <v>17.7</v>
          </cell>
          <cell r="BU28" t="str">
            <v>W</v>
          </cell>
          <cell r="BW28">
            <v>1.8000000000000005</v>
          </cell>
          <cell r="BX28" t="str">
            <v>WNW</v>
          </cell>
          <cell r="CA28">
            <v>148</v>
          </cell>
          <cell r="CB28">
            <v>933</v>
          </cell>
        </row>
        <row r="29">
          <cell r="AP29">
            <v>13.8</v>
          </cell>
          <cell r="AR29">
            <v>24.7</v>
          </cell>
          <cell r="AT29">
            <v>19.202083333333331</v>
          </cell>
          <cell r="BN29">
            <v>0</v>
          </cell>
          <cell r="BO29">
            <v>0</v>
          </cell>
          <cell r="BT29">
            <v>46.7</v>
          </cell>
          <cell r="BU29" t="str">
            <v>WNW</v>
          </cell>
          <cell r="BW29">
            <v>5.3750000000000009</v>
          </cell>
          <cell r="BX29" t="str">
            <v>W</v>
          </cell>
          <cell r="CA29">
            <v>499</v>
          </cell>
          <cell r="CB29">
            <v>998</v>
          </cell>
        </row>
        <row r="30">
          <cell r="AP30">
            <v>11.7</v>
          </cell>
          <cell r="AR30">
            <v>23.2</v>
          </cell>
          <cell r="AT30">
            <v>17.654166666666665</v>
          </cell>
          <cell r="BN30">
            <v>0</v>
          </cell>
          <cell r="BO30">
            <v>0</v>
          </cell>
          <cell r="BT30">
            <v>22.5</v>
          </cell>
          <cell r="BU30" t="str">
            <v>WNW</v>
          </cell>
          <cell r="BW30">
            <v>3.3999999999999981</v>
          </cell>
          <cell r="BX30" t="str">
            <v>W</v>
          </cell>
          <cell r="CA30">
            <v>378</v>
          </cell>
          <cell r="CB30">
            <v>1137</v>
          </cell>
        </row>
        <row r="31">
          <cell r="AP31">
            <v>13.6</v>
          </cell>
          <cell r="AR31">
            <v>25.2</v>
          </cell>
          <cell r="AT31">
            <v>19.610416666666669</v>
          </cell>
          <cell r="BN31">
            <v>0</v>
          </cell>
          <cell r="BO31">
            <v>0</v>
          </cell>
          <cell r="BT31">
            <v>17.7</v>
          </cell>
          <cell r="BU31" t="str">
            <v>W</v>
          </cell>
          <cell r="BW31">
            <v>3.7333333333333307</v>
          </cell>
          <cell r="BX31" t="str">
            <v>W</v>
          </cell>
          <cell r="CA31">
            <v>316</v>
          </cell>
          <cell r="CB31">
            <v>1099</v>
          </cell>
        </row>
        <row r="32">
          <cell r="AP32">
            <v>17.2</v>
          </cell>
          <cell r="AR32">
            <v>24.2</v>
          </cell>
          <cell r="AT32">
            <v>19.793749999999999</v>
          </cell>
          <cell r="BN32">
            <v>2.4000000000000004</v>
          </cell>
          <cell r="BO32">
            <v>0</v>
          </cell>
          <cell r="BT32">
            <v>16.100000000000001</v>
          </cell>
          <cell r="BU32" t="str">
            <v>SE</v>
          </cell>
          <cell r="BW32">
            <v>2.6999999999999993</v>
          </cell>
          <cell r="BX32" t="str">
            <v>W</v>
          </cell>
          <cell r="CA32">
            <v>218</v>
          </cell>
          <cell r="CB32">
            <v>1109</v>
          </cell>
        </row>
        <row r="33">
          <cell r="AP33">
            <v>16.100000000000001</v>
          </cell>
          <cell r="AR33">
            <v>21.8</v>
          </cell>
          <cell r="AT33">
            <v>18.833333333333332</v>
          </cell>
          <cell r="BN33">
            <v>1</v>
          </cell>
          <cell r="BO33">
            <v>0</v>
          </cell>
          <cell r="BT33">
            <v>17.7</v>
          </cell>
          <cell r="BU33" t="str">
            <v>NE</v>
          </cell>
          <cell r="BW33">
            <v>2.5</v>
          </cell>
          <cell r="BX33" t="str">
            <v>WNW</v>
          </cell>
          <cell r="CA33">
            <v>181</v>
          </cell>
          <cell r="CB33">
            <v>1004</v>
          </cell>
        </row>
        <row r="34">
          <cell r="AP34">
            <v>13.2</v>
          </cell>
          <cell r="AR34">
            <v>25.2</v>
          </cell>
          <cell r="AT34">
            <v>19.299999999999997</v>
          </cell>
          <cell r="BN34">
            <v>0</v>
          </cell>
          <cell r="BO34">
            <v>0</v>
          </cell>
          <cell r="BT34">
            <v>20.9</v>
          </cell>
          <cell r="BU34" t="str">
            <v>E</v>
          </cell>
          <cell r="BW34">
            <v>3.7999999999999989</v>
          </cell>
          <cell r="BX34" t="str">
            <v>W</v>
          </cell>
          <cell r="CA34">
            <v>325</v>
          </cell>
          <cell r="CB34">
            <v>1023</v>
          </cell>
        </row>
        <row r="35">
          <cell r="AP35">
            <v>11.7</v>
          </cell>
          <cell r="AR35">
            <v>25.3</v>
          </cell>
          <cell r="AT35">
            <v>18.97291666666667</v>
          </cell>
          <cell r="BN35">
            <v>0</v>
          </cell>
          <cell r="BO35">
            <v>0</v>
          </cell>
          <cell r="BT35">
            <v>24.1</v>
          </cell>
          <cell r="BU35" t="str">
            <v>SE</v>
          </cell>
          <cell r="BW35">
            <v>4.5333333333333341</v>
          </cell>
          <cell r="BX35" t="str">
            <v>W</v>
          </cell>
          <cell r="CA35">
            <v>494</v>
          </cell>
          <cell r="CB35">
            <v>888</v>
          </cell>
        </row>
        <row r="36">
          <cell r="AP36">
            <v>14.1</v>
          </cell>
          <cell r="AR36">
            <v>28.6</v>
          </cell>
          <cell r="AT36">
            <v>21.079166666666662</v>
          </cell>
          <cell r="BN36">
            <v>0</v>
          </cell>
          <cell r="BO36">
            <v>0</v>
          </cell>
          <cell r="BT36">
            <v>17.7</v>
          </cell>
          <cell r="BU36" t="str">
            <v>W</v>
          </cell>
          <cell r="BW36">
            <v>4.7666666666666684</v>
          </cell>
          <cell r="BX36" t="str">
            <v>W</v>
          </cell>
          <cell r="CA36">
            <v>493</v>
          </cell>
          <cell r="CB36">
            <v>893</v>
          </cell>
        </row>
        <row r="37">
          <cell r="AP37">
            <v>17.600000000000001</v>
          </cell>
          <cell r="AR37">
            <v>26.8</v>
          </cell>
          <cell r="AT37">
            <v>22.079166666666662</v>
          </cell>
          <cell r="BN37">
            <v>0</v>
          </cell>
          <cell r="BO37">
            <v>0</v>
          </cell>
          <cell r="BT37">
            <v>19.3</v>
          </cell>
          <cell r="BU37" t="str">
            <v>W</v>
          </cell>
          <cell r="BW37">
            <v>3.2333333333333329</v>
          </cell>
          <cell r="BX37" t="str">
            <v>W</v>
          </cell>
          <cell r="CA37">
            <v>399</v>
          </cell>
          <cell r="CB37">
            <v>991</v>
          </cell>
        </row>
        <row r="38">
          <cell r="AP38">
            <v>17.399999999999999</v>
          </cell>
          <cell r="AR38">
            <v>31.1</v>
          </cell>
          <cell r="AT38">
            <v>24.141666666666666</v>
          </cell>
          <cell r="BN38">
            <v>0</v>
          </cell>
          <cell r="BO38">
            <v>0</v>
          </cell>
          <cell r="BT38">
            <v>20.9</v>
          </cell>
          <cell r="BU38" t="str">
            <v>E</v>
          </cell>
          <cell r="BW38">
            <v>4.0999999999999988</v>
          </cell>
          <cell r="BX38" t="str">
            <v>W</v>
          </cell>
          <cell r="CA38">
            <v>474</v>
          </cell>
          <cell r="CB38">
            <v>879</v>
          </cell>
        </row>
        <row r="39">
          <cell r="AP39">
            <v>18.3</v>
          </cell>
          <cell r="AR39">
            <v>28.6</v>
          </cell>
          <cell r="AT39">
            <v>23.035416666666666</v>
          </cell>
          <cell r="BN39">
            <v>1</v>
          </cell>
          <cell r="BO39">
            <v>0</v>
          </cell>
          <cell r="BT39">
            <v>27.4</v>
          </cell>
          <cell r="BU39" t="str">
            <v>ENE</v>
          </cell>
          <cell r="BW39">
            <v>3.3333333333333326</v>
          </cell>
          <cell r="BX39" t="str">
            <v>W</v>
          </cell>
          <cell r="CA39">
            <v>307</v>
          </cell>
          <cell r="CB39">
            <v>1007</v>
          </cell>
        </row>
        <row r="40">
          <cell r="AP40">
            <v>15</v>
          </cell>
          <cell r="AR40">
            <v>28.6</v>
          </cell>
          <cell r="AT40">
            <v>22.156250000000004</v>
          </cell>
          <cell r="BN40">
            <v>0</v>
          </cell>
          <cell r="BO40">
            <v>0</v>
          </cell>
          <cell r="BT40">
            <v>19.3</v>
          </cell>
          <cell r="BU40" t="str">
            <v>SE</v>
          </cell>
          <cell r="BW40">
            <v>3.8666666666666667</v>
          </cell>
          <cell r="BX40" t="str">
            <v>W</v>
          </cell>
          <cell r="CA40">
            <v>475</v>
          </cell>
          <cell r="CB40">
            <v>951</v>
          </cell>
        </row>
        <row r="43">
          <cell r="AP43">
            <v>14.020000000000005</v>
          </cell>
          <cell r="AR43">
            <v>23.14</v>
          </cell>
          <cell r="AT43">
            <v>18.201388888888882</v>
          </cell>
          <cell r="AU43">
            <v>9.1200000000000028</v>
          </cell>
          <cell r="BN43">
            <v>240.60000000000002</v>
          </cell>
          <cell r="BO43">
            <v>0</v>
          </cell>
          <cell r="BW43">
            <v>3.200416666666666</v>
          </cell>
          <cell r="CA43">
            <v>286.96666666666664</v>
          </cell>
        </row>
        <row r="44">
          <cell r="AP44">
            <v>18.3</v>
          </cell>
          <cell r="AR44">
            <v>31.1</v>
          </cell>
          <cell r="AT44">
            <v>24.141666666666666</v>
          </cell>
          <cell r="BN44">
            <v>60.800000000000011</v>
          </cell>
          <cell r="BO44">
            <v>0</v>
          </cell>
          <cell r="BT44">
            <v>46.7</v>
          </cell>
          <cell r="CB44">
            <v>1311</v>
          </cell>
        </row>
        <row r="45">
          <cell r="AP45">
            <v>11.3</v>
          </cell>
          <cell r="AR45">
            <v>14.5</v>
          </cell>
          <cell r="AT45">
            <v>12.764583333333333</v>
          </cell>
        </row>
        <row r="47">
          <cell r="AQ47">
            <v>11.3</v>
          </cell>
          <cell r="AR47">
            <v>40705</v>
          </cell>
        </row>
        <row r="48">
          <cell r="AQ48">
            <v>31.1</v>
          </cell>
          <cell r="AR48">
            <v>40722</v>
          </cell>
          <cell r="BU48">
            <v>46.7</v>
          </cell>
        </row>
        <row r="49">
          <cell r="AQ49">
            <v>12.764583333333333</v>
          </cell>
          <cell r="AR49">
            <v>40695</v>
          </cell>
          <cell r="BU49">
            <v>40713</v>
          </cell>
        </row>
        <row r="50">
          <cell r="AQ50">
            <v>24.141666666666666</v>
          </cell>
          <cell r="AR50">
            <v>40722</v>
          </cell>
          <cell r="BU50" t="str">
            <v>8:00</v>
          </cell>
        </row>
        <row r="51">
          <cell r="BU51" t="str">
            <v>WNW</v>
          </cell>
        </row>
        <row r="55">
          <cell r="AQ55">
            <v>14.020000000000005</v>
          </cell>
          <cell r="BW55" t="str">
            <v>W</v>
          </cell>
        </row>
        <row r="56">
          <cell r="AQ56">
            <v>23.14</v>
          </cell>
        </row>
        <row r="57">
          <cell r="AQ57">
            <v>18.201388888888882</v>
          </cell>
          <cell r="AX57">
            <v>10.300429574159411</v>
          </cell>
        </row>
        <row r="59">
          <cell r="AW59">
            <v>638</v>
          </cell>
        </row>
        <row r="60">
          <cell r="AW60">
            <v>12</v>
          </cell>
        </row>
        <row r="61">
          <cell r="AR61">
            <v>40695</v>
          </cell>
        </row>
        <row r="63">
          <cell r="AQ63">
            <v>0</v>
          </cell>
        </row>
        <row r="65">
          <cell r="AQ65">
            <v>0</v>
          </cell>
        </row>
        <row r="66">
          <cell r="AQ66">
            <v>17</v>
          </cell>
        </row>
      </sheetData>
      <sheetData sheetId="6">
        <row r="11">
          <cell r="AP11">
            <v>13.9</v>
          </cell>
          <cell r="AR11">
            <v>24.8</v>
          </cell>
          <cell r="AT11">
            <v>19.995833333333341</v>
          </cell>
          <cell r="BN11">
            <v>0</v>
          </cell>
          <cell r="BO11">
            <v>0</v>
          </cell>
          <cell r="BT11">
            <v>24.1</v>
          </cell>
          <cell r="BU11" t="str">
            <v>ENE</v>
          </cell>
          <cell r="BW11">
            <v>3.8687499999999999</v>
          </cell>
          <cell r="BX11" t="str">
            <v>W</v>
          </cell>
          <cell r="CA11">
            <v>374</v>
          </cell>
          <cell r="CB11">
            <v>1058</v>
          </cell>
        </row>
        <row r="12">
          <cell r="AP12">
            <v>11.7</v>
          </cell>
          <cell r="AR12">
            <v>22.3</v>
          </cell>
          <cell r="AT12">
            <v>17.339583333333326</v>
          </cell>
          <cell r="BN12">
            <v>0</v>
          </cell>
          <cell r="BO12">
            <v>0</v>
          </cell>
          <cell r="BT12">
            <v>20.9</v>
          </cell>
          <cell r="BU12" t="str">
            <v>SE</v>
          </cell>
          <cell r="BW12">
            <v>4.0666666666666664</v>
          </cell>
          <cell r="BX12" t="str">
            <v>W</v>
          </cell>
          <cell r="CA12">
            <v>380</v>
          </cell>
          <cell r="CB12">
            <v>1194</v>
          </cell>
        </row>
        <row r="13">
          <cell r="AP13">
            <v>11.9</v>
          </cell>
          <cell r="AR13">
            <v>25.1</v>
          </cell>
          <cell r="AT13">
            <v>18.522916666666667</v>
          </cell>
          <cell r="BN13">
            <v>0</v>
          </cell>
          <cell r="BO13">
            <v>0</v>
          </cell>
          <cell r="BT13">
            <v>25.7</v>
          </cell>
          <cell r="BU13" t="str">
            <v>SE</v>
          </cell>
          <cell r="BW13">
            <v>4.3666666666666689</v>
          </cell>
          <cell r="BX13" t="str">
            <v>W</v>
          </cell>
          <cell r="CA13">
            <v>476</v>
          </cell>
          <cell r="CB13">
            <v>895</v>
          </cell>
        </row>
        <row r="14">
          <cell r="AP14">
            <v>13.6</v>
          </cell>
          <cell r="AR14">
            <v>24.7</v>
          </cell>
          <cell r="AT14">
            <v>19.50833333333334</v>
          </cell>
          <cell r="BN14">
            <v>0.4</v>
          </cell>
          <cell r="BO14">
            <v>0</v>
          </cell>
          <cell r="BT14">
            <v>19.3</v>
          </cell>
          <cell r="BU14" t="str">
            <v>W</v>
          </cell>
          <cell r="BW14">
            <v>3.6333333333333329</v>
          </cell>
          <cell r="BX14" t="str">
            <v>W</v>
          </cell>
          <cell r="CA14">
            <v>302</v>
          </cell>
          <cell r="CB14">
            <v>1011</v>
          </cell>
        </row>
        <row r="15">
          <cell r="AP15">
            <v>14.8</v>
          </cell>
          <cell r="AR15">
            <v>27.6</v>
          </cell>
          <cell r="AT15">
            <v>21.3</v>
          </cell>
          <cell r="BN15">
            <v>0</v>
          </cell>
          <cell r="BO15">
            <v>0</v>
          </cell>
          <cell r="BT15">
            <v>22.5</v>
          </cell>
          <cell r="BU15" t="str">
            <v>ESE</v>
          </cell>
          <cell r="BW15">
            <v>4.1000000000000005</v>
          </cell>
          <cell r="BX15" t="str">
            <v>W</v>
          </cell>
          <cell r="CA15">
            <v>460</v>
          </cell>
          <cell r="CB15">
            <v>874</v>
          </cell>
        </row>
        <row r="16">
          <cell r="AP16">
            <v>17.600000000000001</v>
          </cell>
          <cell r="AR16">
            <v>26.7</v>
          </cell>
          <cell r="AT16">
            <v>21.885416666666657</v>
          </cell>
          <cell r="BN16">
            <v>88.8</v>
          </cell>
          <cell r="BO16">
            <v>0</v>
          </cell>
          <cell r="BT16">
            <v>24.1</v>
          </cell>
          <cell r="BU16" t="str">
            <v>E</v>
          </cell>
          <cell r="BW16">
            <v>3.699999999999998</v>
          </cell>
          <cell r="BX16" t="str">
            <v>W</v>
          </cell>
          <cell r="CA16">
            <v>331</v>
          </cell>
          <cell r="CB16">
            <v>1037</v>
          </cell>
        </row>
        <row r="17">
          <cell r="AP17">
            <v>17.3</v>
          </cell>
          <cell r="AR17">
            <v>20.9</v>
          </cell>
          <cell r="AT17">
            <v>18.795833333333334</v>
          </cell>
          <cell r="BN17">
            <v>57.199999999999996</v>
          </cell>
          <cell r="BO17">
            <v>0</v>
          </cell>
          <cell r="BT17">
            <v>19.3</v>
          </cell>
          <cell r="BU17" t="str">
            <v>W</v>
          </cell>
          <cell r="BW17">
            <v>3.3000000000000003</v>
          </cell>
          <cell r="BX17" t="str">
            <v>ENE</v>
          </cell>
          <cell r="CA17">
            <v>81</v>
          </cell>
          <cell r="CB17">
            <v>357</v>
          </cell>
        </row>
        <row r="18">
          <cell r="AP18">
            <v>16.7</v>
          </cell>
          <cell r="AR18">
            <v>24.1</v>
          </cell>
          <cell r="AT18">
            <v>19.487500000000004</v>
          </cell>
          <cell r="BN18">
            <v>5.6000000000000005</v>
          </cell>
          <cell r="BO18">
            <v>0</v>
          </cell>
          <cell r="BT18">
            <v>16.100000000000001</v>
          </cell>
          <cell r="BU18" t="str">
            <v>NE</v>
          </cell>
          <cell r="BW18">
            <v>2.166666666666667</v>
          </cell>
          <cell r="BX18" t="str">
            <v>W</v>
          </cell>
          <cell r="CA18">
            <v>195</v>
          </cell>
          <cell r="CB18">
            <v>1125</v>
          </cell>
        </row>
        <row r="19">
          <cell r="AP19">
            <v>17.8</v>
          </cell>
          <cell r="AR19">
            <v>27.8</v>
          </cell>
          <cell r="AT19">
            <v>21.506249999999994</v>
          </cell>
          <cell r="BN19">
            <v>0.4</v>
          </cell>
          <cell r="BO19">
            <v>0</v>
          </cell>
          <cell r="BT19">
            <v>16.100000000000001</v>
          </cell>
          <cell r="BU19" t="str">
            <v>NNW</v>
          </cell>
          <cell r="BW19">
            <v>1.7000000000000004</v>
          </cell>
          <cell r="BX19" t="str">
            <v>WNW</v>
          </cell>
          <cell r="CA19">
            <v>268</v>
          </cell>
          <cell r="CB19">
            <v>1095</v>
          </cell>
        </row>
        <row r="20">
          <cell r="AP20">
            <v>16.600000000000001</v>
          </cell>
          <cell r="AR20">
            <v>26.9</v>
          </cell>
          <cell r="AT20">
            <v>21.679166666666664</v>
          </cell>
          <cell r="BN20">
            <v>1.4</v>
          </cell>
          <cell r="BO20">
            <v>0</v>
          </cell>
          <cell r="BT20">
            <v>29</v>
          </cell>
          <cell r="BU20" t="str">
            <v>N</v>
          </cell>
          <cell r="BW20">
            <v>4.0666666666666664</v>
          </cell>
          <cell r="BX20" t="str">
            <v>WNW</v>
          </cell>
          <cell r="CA20">
            <v>313</v>
          </cell>
          <cell r="CB20">
            <v>1099</v>
          </cell>
        </row>
        <row r="21">
          <cell r="AP21">
            <v>15.9</v>
          </cell>
          <cell r="AR21">
            <v>28.4</v>
          </cell>
          <cell r="AT21">
            <v>22.375</v>
          </cell>
          <cell r="BN21">
            <v>0</v>
          </cell>
          <cell r="BO21">
            <v>0</v>
          </cell>
          <cell r="BT21">
            <v>20.9</v>
          </cell>
          <cell r="BU21" t="str">
            <v>ENE</v>
          </cell>
          <cell r="BW21">
            <v>3.966666666666665</v>
          </cell>
          <cell r="BX21" t="str">
            <v>WNW</v>
          </cell>
          <cell r="CA21">
            <v>461</v>
          </cell>
          <cell r="CB21">
            <v>877</v>
          </cell>
        </row>
        <row r="22">
          <cell r="AP22">
            <v>17.8</v>
          </cell>
          <cell r="AR22">
            <v>28.8</v>
          </cell>
          <cell r="AT22">
            <v>22.583333333333339</v>
          </cell>
          <cell r="BN22">
            <v>6</v>
          </cell>
          <cell r="BO22">
            <v>0</v>
          </cell>
          <cell r="BT22">
            <v>17.7</v>
          </cell>
          <cell r="BU22" t="str">
            <v>W</v>
          </cell>
          <cell r="BW22">
            <v>3.399999999999999</v>
          </cell>
          <cell r="BX22" t="str">
            <v>W</v>
          </cell>
          <cell r="CA22">
            <v>255</v>
          </cell>
          <cell r="CB22">
            <v>990</v>
          </cell>
        </row>
        <row r="23">
          <cell r="AP23">
            <v>13.3</v>
          </cell>
          <cell r="AR23">
            <v>20.6</v>
          </cell>
          <cell r="AT23">
            <v>17.975000000000012</v>
          </cell>
          <cell r="BN23">
            <v>75.599999999999994</v>
          </cell>
          <cell r="BO23">
            <v>0</v>
          </cell>
          <cell r="BT23">
            <v>61.2</v>
          </cell>
          <cell r="BU23" t="str">
            <v>SW</v>
          </cell>
          <cell r="BW23">
            <v>5.6791666666666663</v>
          </cell>
          <cell r="BX23" t="str">
            <v>W</v>
          </cell>
          <cell r="CA23">
            <v>57</v>
          </cell>
          <cell r="CB23">
            <v>689</v>
          </cell>
        </row>
        <row r="24">
          <cell r="AP24">
            <v>13.4</v>
          </cell>
          <cell r="AR24">
            <v>26.3</v>
          </cell>
          <cell r="AT24">
            <v>19.958333333333336</v>
          </cell>
          <cell r="BN24">
            <v>0</v>
          </cell>
          <cell r="BO24">
            <v>0</v>
          </cell>
          <cell r="BT24">
            <v>22.5</v>
          </cell>
          <cell r="BU24" t="str">
            <v>WNW</v>
          </cell>
          <cell r="BW24">
            <v>4.1666666666666661</v>
          </cell>
          <cell r="BX24" t="str">
            <v>W</v>
          </cell>
          <cell r="CA24">
            <v>400</v>
          </cell>
          <cell r="CB24">
            <v>1004</v>
          </cell>
        </row>
        <row r="25">
          <cell r="AP25">
            <v>15.5</v>
          </cell>
          <cell r="AR25">
            <v>26.1</v>
          </cell>
          <cell r="AT25">
            <v>20.447916666666668</v>
          </cell>
          <cell r="BN25">
            <v>0</v>
          </cell>
          <cell r="BO25">
            <v>0</v>
          </cell>
          <cell r="BT25">
            <v>19.3</v>
          </cell>
          <cell r="BU25" t="str">
            <v>NE</v>
          </cell>
          <cell r="BW25">
            <v>2.9666666666666663</v>
          </cell>
          <cell r="BX25" t="str">
            <v>W</v>
          </cell>
          <cell r="CA25">
            <v>408</v>
          </cell>
          <cell r="CB25">
            <v>1000</v>
          </cell>
        </row>
        <row r="26">
          <cell r="AP26">
            <v>15.8</v>
          </cell>
          <cell r="AR26">
            <v>22</v>
          </cell>
          <cell r="AT26">
            <v>18.350000000000001</v>
          </cell>
          <cell r="BN26">
            <v>15.2</v>
          </cell>
          <cell r="BO26">
            <v>0</v>
          </cell>
          <cell r="BT26">
            <v>22.5</v>
          </cell>
          <cell r="BU26" t="str">
            <v>E</v>
          </cell>
          <cell r="BW26">
            <v>2.9708333333333319</v>
          </cell>
          <cell r="BX26" t="str">
            <v>WNW</v>
          </cell>
          <cell r="CA26">
            <v>223</v>
          </cell>
          <cell r="CB26">
            <v>1107</v>
          </cell>
        </row>
        <row r="27">
          <cell r="AP27">
            <v>15.3</v>
          </cell>
          <cell r="AR27">
            <v>19.8</v>
          </cell>
          <cell r="AT27">
            <v>17.418749999999999</v>
          </cell>
          <cell r="BN27">
            <v>3.8000000000000007</v>
          </cell>
          <cell r="BO27">
            <v>0</v>
          </cell>
          <cell r="BT27">
            <v>12.9</v>
          </cell>
          <cell r="BU27" t="str">
            <v>WNW</v>
          </cell>
          <cell r="BW27">
            <v>1.0666666666666671</v>
          </cell>
          <cell r="BX27" t="str">
            <v>W</v>
          </cell>
          <cell r="CA27">
            <v>66</v>
          </cell>
          <cell r="CB27">
            <v>371</v>
          </cell>
        </row>
        <row r="28">
          <cell r="AP28">
            <v>13.3</v>
          </cell>
          <cell r="AR28">
            <v>22.1</v>
          </cell>
          <cell r="AT28">
            <v>17.179166666666671</v>
          </cell>
          <cell r="BN28">
            <v>12.6</v>
          </cell>
          <cell r="BO28">
            <v>0</v>
          </cell>
          <cell r="BT28">
            <v>20.9</v>
          </cell>
          <cell r="BU28" t="str">
            <v>ENE</v>
          </cell>
          <cell r="BW28">
            <v>2.9999999999999987</v>
          </cell>
          <cell r="BX28" t="str">
            <v>WNW</v>
          </cell>
          <cell r="CA28">
            <v>297</v>
          </cell>
          <cell r="CB28">
            <v>1171</v>
          </cell>
        </row>
        <row r="29">
          <cell r="AP29">
            <v>12</v>
          </cell>
          <cell r="AR29">
            <v>16.5</v>
          </cell>
          <cell r="AT29">
            <v>14.391666666666667</v>
          </cell>
          <cell r="BN29">
            <v>42.599999999999994</v>
          </cell>
          <cell r="BO29">
            <v>0</v>
          </cell>
          <cell r="BT29">
            <v>19.3</v>
          </cell>
          <cell r="BU29" t="str">
            <v>W</v>
          </cell>
          <cell r="BW29">
            <v>2.2333333333333329</v>
          </cell>
          <cell r="BX29" t="str">
            <v>W</v>
          </cell>
          <cell r="CA29">
            <v>78</v>
          </cell>
          <cell r="CB29">
            <v>323</v>
          </cell>
        </row>
        <row r="30">
          <cell r="AP30">
            <v>9.4</v>
          </cell>
          <cell r="AR30">
            <v>24.4</v>
          </cell>
          <cell r="AT30">
            <v>16.883333333333333</v>
          </cell>
          <cell r="BN30">
            <v>0.2</v>
          </cell>
          <cell r="BO30">
            <v>0</v>
          </cell>
          <cell r="BT30">
            <v>22.5</v>
          </cell>
          <cell r="BU30" t="str">
            <v>E</v>
          </cell>
          <cell r="BW30">
            <v>3.7666666666666644</v>
          </cell>
          <cell r="BX30" t="str">
            <v>W</v>
          </cell>
          <cell r="CA30">
            <v>484</v>
          </cell>
          <cell r="CB30">
            <v>1016</v>
          </cell>
        </row>
        <row r="31">
          <cell r="AP31">
            <v>10.4</v>
          </cell>
          <cell r="AR31">
            <v>25.3</v>
          </cell>
          <cell r="AT31">
            <v>17.754166666666674</v>
          </cell>
          <cell r="BN31">
            <v>0</v>
          </cell>
          <cell r="BO31">
            <v>0</v>
          </cell>
          <cell r="BT31">
            <v>24.1</v>
          </cell>
          <cell r="BU31" t="str">
            <v>ENE</v>
          </cell>
          <cell r="BW31">
            <v>4.5000000000000018</v>
          </cell>
          <cell r="BX31" t="str">
            <v>W</v>
          </cell>
          <cell r="CA31">
            <v>470</v>
          </cell>
          <cell r="CB31">
            <v>1090</v>
          </cell>
        </row>
        <row r="32">
          <cell r="AP32">
            <v>11.2</v>
          </cell>
          <cell r="AR32">
            <v>25.2</v>
          </cell>
          <cell r="AT32">
            <v>18.881250000000005</v>
          </cell>
          <cell r="BN32">
            <v>0</v>
          </cell>
          <cell r="BO32">
            <v>0</v>
          </cell>
          <cell r="BT32">
            <v>19.3</v>
          </cell>
          <cell r="BU32" t="str">
            <v>SSE</v>
          </cell>
          <cell r="BW32">
            <v>4.3000000000000016</v>
          </cell>
          <cell r="BX32" t="str">
            <v>W</v>
          </cell>
          <cell r="CA32">
            <v>464</v>
          </cell>
          <cell r="CB32">
            <v>888</v>
          </cell>
        </row>
        <row r="33">
          <cell r="AP33">
            <v>12.9</v>
          </cell>
          <cell r="AR33">
            <v>22.3</v>
          </cell>
          <cell r="AT33">
            <v>17.356249999999999</v>
          </cell>
          <cell r="BN33">
            <v>4</v>
          </cell>
          <cell r="BO33">
            <v>0</v>
          </cell>
          <cell r="BT33">
            <v>20.9</v>
          </cell>
          <cell r="BU33" t="str">
            <v>ENE</v>
          </cell>
          <cell r="BW33">
            <v>3.1666666666666661</v>
          </cell>
          <cell r="BX33" t="str">
            <v>W</v>
          </cell>
          <cell r="CA33">
            <v>331</v>
          </cell>
          <cell r="CB33">
            <v>1222</v>
          </cell>
        </row>
        <row r="34">
          <cell r="AP34">
            <v>12.4</v>
          </cell>
          <cell r="AR34">
            <v>23</v>
          </cell>
          <cell r="AT34">
            <v>17.572916666666668</v>
          </cell>
          <cell r="BN34">
            <v>0</v>
          </cell>
          <cell r="BO34">
            <v>0</v>
          </cell>
          <cell r="BT34">
            <v>20.9</v>
          </cell>
          <cell r="BU34" t="str">
            <v>E</v>
          </cell>
          <cell r="BW34">
            <v>4.2333333333333334</v>
          </cell>
          <cell r="BX34" t="str">
            <v>W</v>
          </cell>
          <cell r="CA34">
            <v>505</v>
          </cell>
          <cell r="CB34">
            <v>1013</v>
          </cell>
        </row>
        <row r="35">
          <cell r="AP35">
            <v>9.6</v>
          </cell>
          <cell r="AR35">
            <v>21.6</v>
          </cell>
          <cell r="AT35">
            <v>16.083333333333332</v>
          </cell>
          <cell r="BN35">
            <v>0</v>
          </cell>
          <cell r="BO35">
            <v>0</v>
          </cell>
          <cell r="BT35">
            <v>24.1</v>
          </cell>
          <cell r="BU35" t="str">
            <v>SE</v>
          </cell>
          <cell r="BW35">
            <v>3.4999999999999982</v>
          </cell>
          <cell r="BX35" t="str">
            <v>WNW</v>
          </cell>
          <cell r="CA35">
            <v>399</v>
          </cell>
          <cell r="CB35">
            <v>1065</v>
          </cell>
        </row>
        <row r="36">
          <cell r="AP36">
            <v>11.9</v>
          </cell>
          <cell r="AR36">
            <v>21.9</v>
          </cell>
          <cell r="AT36">
            <v>16.904166666666665</v>
          </cell>
          <cell r="BN36">
            <v>0</v>
          </cell>
          <cell r="BO36">
            <v>0</v>
          </cell>
          <cell r="BT36">
            <v>17.7</v>
          </cell>
          <cell r="BU36" t="str">
            <v>NW</v>
          </cell>
          <cell r="BW36">
            <v>2.5999999999999992</v>
          </cell>
          <cell r="BX36" t="str">
            <v>W</v>
          </cell>
          <cell r="CA36">
            <v>248</v>
          </cell>
          <cell r="CB36">
            <v>1097</v>
          </cell>
        </row>
        <row r="37">
          <cell r="AP37">
            <v>13.2</v>
          </cell>
          <cell r="AR37">
            <v>19.399999999999999</v>
          </cell>
          <cell r="AT37">
            <v>15.499999999999998</v>
          </cell>
          <cell r="BN37">
            <v>16.999999999999996</v>
          </cell>
          <cell r="BO37">
            <v>0</v>
          </cell>
          <cell r="BT37">
            <v>17.7</v>
          </cell>
          <cell r="BU37" t="str">
            <v>WNW</v>
          </cell>
          <cell r="BW37">
            <v>2.1999999999999984</v>
          </cell>
          <cell r="BX37" t="str">
            <v>W</v>
          </cell>
          <cell r="CA37">
            <v>104</v>
          </cell>
          <cell r="CB37">
            <v>390</v>
          </cell>
        </row>
        <row r="38">
          <cell r="AP38">
            <v>12.7</v>
          </cell>
          <cell r="AR38">
            <v>23.6</v>
          </cell>
          <cell r="AT38">
            <v>17.679166666666664</v>
          </cell>
          <cell r="BN38">
            <v>0.4</v>
          </cell>
          <cell r="BO38">
            <v>0</v>
          </cell>
          <cell r="BT38">
            <v>25.7</v>
          </cell>
          <cell r="BU38" t="str">
            <v>SE</v>
          </cell>
          <cell r="BW38">
            <v>3.1333333333333315</v>
          </cell>
          <cell r="BX38" t="str">
            <v>W</v>
          </cell>
          <cell r="CA38">
            <v>406</v>
          </cell>
          <cell r="CB38">
            <v>1072</v>
          </cell>
        </row>
        <row r="39">
          <cell r="AP39">
            <v>13.3</v>
          </cell>
          <cell r="AR39">
            <v>26</v>
          </cell>
          <cell r="AT39">
            <v>19.329166666666662</v>
          </cell>
          <cell r="BN39">
            <v>0</v>
          </cell>
          <cell r="BO39">
            <v>0</v>
          </cell>
          <cell r="BT39">
            <v>19.3</v>
          </cell>
          <cell r="BU39" t="str">
            <v>ESE</v>
          </cell>
          <cell r="BW39">
            <v>2.9</v>
          </cell>
          <cell r="BX39" t="str">
            <v>W</v>
          </cell>
          <cell r="CA39">
            <v>451</v>
          </cell>
          <cell r="CB39">
            <v>875</v>
          </cell>
        </row>
        <row r="40">
          <cell r="AP40">
            <v>14.4</v>
          </cell>
          <cell r="AR40">
            <v>26.3</v>
          </cell>
          <cell r="AT40">
            <v>20.043749999999999</v>
          </cell>
          <cell r="BN40">
            <v>0.60000000000000009</v>
          </cell>
          <cell r="BO40">
            <v>0</v>
          </cell>
          <cell r="BT40">
            <v>19.3</v>
          </cell>
          <cell r="BU40" t="str">
            <v>W</v>
          </cell>
          <cell r="BW40">
            <v>4.2666666666666648</v>
          </cell>
          <cell r="BX40" t="str">
            <v>W</v>
          </cell>
          <cell r="CA40">
            <v>406</v>
          </cell>
          <cell r="CB40">
            <v>1048</v>
          </cell>
        </row>
        <row r="41">
          <cell r="AP41">
            <v>14.7</v>
          </cell>
          <cell r="AR41">
            <v>25.1</v>
          </cell>
          <cell r="AT41">
            <v>19.620833333333334</v>
          </cell>
          <cell r="BN41">
            <v>0.4</v>
          </cell>
          <cell r="BO41">
            <v>0</v>
          </cell>
          <cell r="BT41">
            <v>19.3</v>
          </cell>
          <cell r="BU41" t="str">
            <v>SE</v>
          </cell>
          <cell r="BW41">
            <v>3.8333333333333308</v>
          </cell>
          <cell r="BX41" t="str">
            <v>W</v>
          </cell>
          <cell r="CA41">
            <v>438</v>
          </cell>
          <cell r="CB41">
            <v>1051</v>
          </cell>
        </row>
        <row r="43">
          <cell r="AP43">
            <v>13.880645161290319</v>
          </cell>
          <cell r="AR43">
            <v>24.051612903225806</v>
          </cell>
          <cell r="AT43">
            <v>18.848655913978494</v>
          </cell>
          <cell r="AU43">
            <v>10.170967741935481</v>
          </cell>
          <cell r="BN43">
            <v>332.2</v>
          </cell>
          <cell r="BO43">
            <v>0</v>
          </cell>
          <cell r="BW43">
            <v>3.4457661290322581</v>
          </cell>
          <cell r="CA43">
            <v>326.80645161290323</v>
          </cell>
        </row>
        <row r="44">
          <cell r="AP44">
            <v>17.8</v>
          </cell>
          <cell r="AR44">
            <v>28.8</v>
          </cell>
          <cell r="AT44">
            <v>22.583333333333339</v>
          </cell>
          <cell r="BN44">
            <v>88.8</v>
          </cell>
          <cell r="BO44">
            <v>0</v>
          </cell>
          <cell r="BT44">
            <v>61.2</v>
          </cell>
          <cell r="CB44">
            <v>1222</v>
          </cell>
        </row>
        <row r="45">
          <cell r="AP45">
            <v>9.4</v>
          </cell>
          <cell r="AR45">
            <v>16.5</v>
          </cell>
          <cell r="AT45">
            <v>14.391666666666667</v>
          </cell>
        </row>
        <row r="47">
          <cell r="AQ47">
            <v>9.4</v>
          </cell>
          <cell r="AR47">
            <v>40744</v>
          </cell>
        </row>
        <row r="48">
          <cell r="AQ48">
            <v>28.8</v>
          </cell>
          <cell r="AR48">
            <v>40736</v>
          </cell>
          <cell r="BU48">
            <v>61.2</v>
          </cell>
        </row>
        <row r="49">
          <cell r="AQ49">
            <v>14.391666666666667</v>
          </cell>
          <cell r="AR49">
            <v>40743</v>
          </cell>
          <cell r="BU49">
            <v>40737</v>
          </cell>
        </row>
        <row r="50">
          <cell r="AQ50">
            <v>22.583333333333339</v>
          </cell>
          <cell r="AR50">
            <v>40736</v>
          </cell>
          <cell r="BU50" t="str">
            <v>17:30</v>
          </cell>
        </row>
        <row r="51">
          <cell r="BU51" t="str">
            <v>SW</v>
          </cell>
        </row>
        <row r="55">
          <cell r="AQ55">
            <v>13.880645161290319</v>
          </cell>
          <cell r="BW55" t="str">
            <v>W</v>
          </cell>
        </row>
        <row r="56">
          <cell r="AQ56">
            <v>24.051612903225806</v>
          </cell>
        </row>
        <row r="57">
          <cell r="AQ57">
            <v>18.848655913978494</v>
          </cell>
          <cell r="AX57">
            <v>11.521604765562136</v>
          </cell>
        </row>
        <row r="59">
          <cell r="AW59">
            <v>970.2</v>
          </cell>
        </row>
        <row r="60">
          <cell r="AW60">
            <v>12</v>
          </cell>
        </row>
        <row r="61">
          <cell r="AR61">
            <v>40730</v>
          </cell>
        </row>
        <row r="63">
          <cell r="AQ63">
            <v>0</v>
          </cell>
        </row>
        <row r="65">
          <cell r="AQ65">
            <v>0</v>
          </cell>
        </row>
        <row r="66">
          <cell r="AQ66">
            <v>18</v>
          </cell>
        </row>
      </sheetData>
      <sheetData sheetId="7">
        <row r="11">
          <cell r="AP11">
            <v>15.2</v>
          </cell>
          <cell r="AR11">
            <v>26.2</v>
          </cell>
          <cell r="AT11">
            <v>20.433333333333334</v>
          </cell>
          <cell r="BN11">
            <v>0</v>
          </cell>
          <cell r="BO11">
            <v>0</v>
          </cell>
          <cell r="BT11">
            <v>27.4</v>
          </cell>
          <cell r="BU11" t="str">
            <v>SE</v>
          </cell>
          <cell r="BW11">
            <v>3.8333333333333317</v>
          </cell>
          <cell r="BX11" t="str">
            <v>W</v>
          </cell>
          <cell r="CA11">
            <v>371</v>
          </cell>
          <cell r="CB11">
            <v>1032</v>
          </cell>
        </row>
        <row r="12">
          <cell r="AP12">
            <v>17.399999999999999</v>
          </cell>
          <cell r="AR12">
            <v>27.6</v>
          </cell>
          <cell r="AT12">
            <v>21.789583333333336</v>
          </cell>
          <cell r="BN12">
            <v>0</v>
          </cell>
          <cell r="BO12">
            <v>0</v>
          </cell>
          <cell r="BT12">
            <v>19.3</v>
          </cell>
          <cell r="BU12" t="str">
            <v>SE</v>
          </cell>
          <cell r="BW12">
            <v>3.3333333333333344</v>
          </cell>
          <cell r="BX12" t="str">
            <v>WNW</v>
          </cell>
          <cell r="CA12">
            <v>425</v>
          </cell>
          <cell r="CB12">
            <v>904</v>
          </cell>
        </row>
        <row r="13">
          <cell r="AP13">
            <v>16.399999999999999</v>
          </cell>
          <cell r="AR13">
            <v>26.2</v>
          </cell>
          <cell r="AT13">
            <v>20.235416666666662</v>
          </cell>
          <cell r="BN13">
            <v>7.4</v>
          </cell>
          <cell r="BO13">
            <v>0</v>
          </cell>
          <cell r="BT13">
            <v>25.7</v>
          </cell>
          <cell r="BU13" t="str">
            <v>NNE</v>
          </cell>
          <cell r="BW13">
            <v>3.4333333333333322</v>
          </cell>
          <cell r="BX13" t="str">
            <v>W</v>
          </cell>
          <cell r="CA13">
            <v>217</v>
          </cell>
          <cell r="CB13">
            <v>976</v>
          </cell>
        </row>
        <row r="14">
          <cell r="AP14">
            <v>14.7</v>
          </cell>
          <cell r="AR14">
            <v>29.1</v>
          </cell>
          <cell r="AT14">
            <v>21.345833333333335</v>
          </cell>
          <cell r="BN14">
            <v>0</v>
          </cell>
          <cell r="BO14">
            <v>0</v>
          </cell>
          <cell r="BT14">
            <v>17.7</v>
          </cell>
          <cell r="BU14" t="str">
            <v>W</v>
          </cell>
          <cell r="BW14">
            <v>4.3</v>
          </cell>
          <cell r="BX14" t="str">
            <v>W</v>
          </cell>
          <cell r="CA14">
            <v>471</v>
          </cell>
          <cell r="CB14">
            <v>846</v>
          </cell>
        </row>
        <row r="15">
          <cell r="AP15">
            <v>17.3</v>
          </cell>
          <cell r="AR15">
            <v>26.8</v>
          </cell>
          <cell r="AT15">
            <v>21.510416666666671</v>
          </cell>
          <cell r="BN15">
            <v>1.6</v>
          </cell>
          <cell r="BO15">
            <v>0</v>
          </cell>
          <cell r="BT15">
            <v>19.3</v>
          </cell>
          <cell r="BU15" t="str">
            <v>NW</v>
          </cell>
          <cell r="BW15">
            <v>2.7666666666666653</v>
          </cell>
          <cell r="BX15" t="str">
            <v>W</v>
          </cell>
          <cell r="CA15">
            <v>270</v>
          </cell>
          <cell r="CB15">
            <v>1000</v>
          </cell>
        </row>
        <row r="16">
          <cell r="AP16">
            <v>17.899999999999999</v>
          </cell>
          <cell r="AR16">
            <v>24.6</v>
          </cell>
          <cell r="AT16">
            <v>19.889583333333338</v>
          </cell>
          <cell r="BN16">
            <v>0.60000000000000009</v>
          </cell>
          <cell r="BO16">
            <v>0</v>
          </cell>
          <cell r="BT16">
            <v>19.3</v>
          </cell>
          <cell r="BU16" t="str">
            <v>SE</v>
          </cell>
          <cell r="BW16">
            <v>1.3</v>
          </cell>
          <cell r="BX16" t="str">
            <v>W</v>
          </cell>
          <cell r="CA16">
            <v>193</v>
          </cell>
          <cell r="CB16">
            <v>988</v>
          </cell>
        </row>
        <row r="17">
          <cell r="AP17">
            <v>17.7</v>
          </cell>
          <cell r="AR17">
            <v>22.1</v>
          </cell>
          <cell r="AT17">
            <v>19.387499999999999</v>
          </cell>
          <cell r="BN17">
            <v>5.2000000000000011</v>
          </cell>
          <cell r="BO17">
            <v>0</v>
          </cell>
          <cell r="BT17">
            <v>12.9</v>
          </cell>
          <cell r="BU17" t="str">
            <v>SE</v>
          </cell>
          <cell r="BW17">
            <v>0.90000000000000024</v>
          </cell>
          <cell r="BX17" t="str">
            <v>ENE</v>
          </cell>
          <cell r="CA17">
            <v>124</v>
          </cell>
          <cell r="CB17">
            <v>585</v>
          </cell>
        </row>
        <row r="18">
          <cell r="AP18">
            <v>15.8</v>
          </cell>
          <cell r="AR18">
            <v>27.2</v>
          </cell>
          <cell r="AT18">
            <v>20.637499999999999</v>
          </cell>
          <cell r="BN18">
            <v>0</v>
          </cell>
          <cell r="BO18">
            <v>0</v>
          </cell>
          <cell r="BT18">
            <v>41.8</v>
          </cell>
          <cell r="BU18" t="str">
            <v>W</v>
          </cell>
          <cell r="BW18">
            <v>3.5708333333333329</v>
          </cell>
          <cell r="BX18" t="str">
            <v>W</v>
          </cell>
          <cell r="CA18">
            <v>412</v>
          </cell>
          <cell r="CB18">
            <v>1109</v>
          </cell>
        </row>
        <row r="19">
          <cell r="AP19">
            <v>10.8</v>
          </cell>
          <cell r="AR19">
            <v>24.8</v>
          </cell>
          <cell r="AT19">
            <v>18.445833333333333</v>
          </cell>
          <cell r="BN19">
            <v>0</v>
          </cell>
          <cell r="BO19">
            <v>0</v>
          </cell>
          <cell r="BT19">
            <v>22.5</v>
          </cell>
          <cell r="BU19" t="str">
            <v>E</v>
          </cell>
          <cell r="BW19">
            <v>4.6666666666666661</v>
          </cell>
          <cell r="BX19" t="str">
            <v>W</v>
          </cell>
          <cell r="CA19">
            <v>436</v>
          </cell>
          <cell r="CB19">
            <v>889</v>
          </cell>
        </row>
        <row r="20">
          <cell r="AP20">
            <v>11.1</v>
          </cell>
          <cell r="AR20">
            <v>24.7</v>
          </cell>
          <cell r="AT20">
            <v>17.743750000000002</v>
          </cell>
          <cell r="BN20">
            <v>0</v>
          </cell>
          <cell r="BO20">
            <v>0</v>
          </cell>
          <cell r="BT20">
            <v>24.1</v>
          </cell>
          <cell r="BU20" t="str">
            <v>SE</v>
          </cell>
          <cell r="BW20">
            <v>4.9666666666666677</v>
          </cell>
          <cell r="BX20" t="str">
            <v>W</v>
          </cell>
          <cell r="CA20">
            <v>468</v>
          </cell>
          <cell r="CB20">
            <v>875</v>
          </cell>
        </row>
        <row r="21">
          <cell r="AP21">
            <v>11.8</v>
          </cell>
          <cell r="AR21">
            <v>25.2</v>
          </cell>
          <cell r="AT21">
            <v>18.158333333333335</v>
          </cell>
          <cell r="BN21">
            <v>0</v>
          </cell>
          <cell r="BO21">
            <v>0</v>
          </cell>
          <cell r="BT21">
            <v>20.9</v>
          </cell>
          <cell r="BU21" t="str">
            <v>NW</v>
          </cell>
          <cell r="BW21">
            <v>4.5333333333333359</v>
          </cell>
          <cell r="BX21" t="str">
            <v>W</v>
          </cell>
          <cell r="CA21">
            <v>458</v>
          </cell>
          <cell r="CB21">
            <v>893</v>
          </cell>
        </row>
        <row r="22">
          <cell r="AP22">
            <v>13.7</v>
          </cell>
          <cell r="AR22">
            <v>24.8</v>
          </cell>
          <cell r="AT22">
            <v>19.102083333333336</v>
          </cell>
          <cell r="BN22">
            <v>0</v>
          </cell>
          <cell r="BO22">
            <v>0</v>
          </cell>
          <cell r="BT22">
            <v>17.7</v>
          </cell>
          <cell r="BU22" t="str">
            <v>W</v>
          </cell>
          <cell r="BW22">
            <v>3.0666666666666651</v>
          </cell>
          <cell r="BX22" t="str">
            <v>W</v>
          </cell>
          <cell r="CA22">
            <v>287</v>
          </cell>
          <cell r="CB22">
            <v>1107</v>
          </cell>
        </row>
        <row r="23">
          <cell r="AP23">
            <v>14.8</v>
          </cell>
          <cell r="AR23">
            <v>26.8</v>
          </cell>
          <cell r="AT23">
            <v>20.595833333333335</v>
          </cell>
          <cell r="BN23">
            <v>0</v>
          </cell>
          <cell r="BO23">
            <v>0</v>
          </cell>
          <cell r="BT23">
            <v>24.1</v>
          </cell>
          <cell r="BU23" t="str">
            <v>E</v>
          </cell>
          <cell r="BW23">
            <v>4.0666666666666655</v>
          </cell>
          <cell r="BX23" t="str">
            <v>W</v>
          </cell>
          <cell r="CA23">
            <v>439</v>
          </cell>
          <cell r="CB23">
            <v>821</v>
          </cell>
        </row>
        <row r="24">
          <cell r="AP24">
            <v>15.8</v>
          </cell>
          <cell r="AR24">
            <v>27.2</v>
          </cell>
          <cell r="AT24">
            <v>20.502083333333328</v>
          </cell>
          <cell r="BN24">
            <v>0.8</v>
          </cell>
          <cell r="BO24">
            <v>0</v>
          </cell>
          <cell r="BT24">
            <v>17.7</v>
          </cell>
          <cell r="BU24" t="str">
            <v>WNW</v>
          </cell>
          <cell r="BW24">
            <v>3.6333333333333324</v>
          </cell>
          <cell r="BX24" t="str">
            <v>W</v>
          </cell>
          <cell r="CA24">
            <v>284</v>
          </cell>
          <cell r="CB24">
            <v>1039</v>
          </cell>
        </row>
        <row r="25">
          <cell r="AP25">
            <v>16.399999999999999</v>
          </cell>
          <cell r="AR25">
            <v>27.1</v>
          </cell>
          <cell r="AT25">
            <v>21.110416666666669</v>
          </cell>
          <cell r="BN25">
            <v>5.8000000000000007</v>
          </cell>
          <cell r="BO25">
            <v>0</v>
          </cell>
          <cell r="BT25">
            <v>19.3</v>
          </cell>
          <cell r="BU25" t="str">
            <v>E</v>
          </cell>
          <cell r="BW25">
            <v>3.0666666666666669</v>
          </cell>
          <cell r="BX25" t="str">
            <v>W</v>
          </cell>
          <cell r="CA25">
            <v>330</v>
          </cell>
          <cell r="CB25">
            <v>1039</v>
          </cell>
        </row>
        <row r="26">
          <cell r="AP26">
            <v>16.8</v>
          </cell>
          <cell r="AR26">
            <v>27.6</v>
          </cell>
          <cell r="AT26">
            <v>22.045833333333345</v>
          </cell>
          <cell r="BN26">
            <v>0</v>
          </cell>
          <cell r="BO26">
            <v>0</v>
          </cell>
          <cell r="BT26">
            <v>17.7</v>
          </cell>
          <cell r="BU26" t="str">
            <v>WNW</v>
          </cell>
          <cell r="BW26">
            <v>3.7666666666666644</v>
          </cell>
          <cell r="BX26" t="str">
            <v>WNW</v>
          </cell>
          <cell r="CA26">
            <v>375</v>
          </cell>
          <cell r="CB26">
            <v>886</v>
          </cell>
        </row>
        <row r="27">
          <cell r="AP27">
            <v>18.8</v>
          </cell>
          <cell r="AR27">
            <v>28.8</v>
          </cell>
          <cell r="AT27">
            <v>22.922916666666662</v>
          </cell>
          <cell r="BN27">
            <v>9.4</v>
          </cell>
          <cell r="BO27">
            <v>0</v>
          </cell>
          <cell r="BT27">
            <v>19.3</v>
          </cell>
          <cell r="BU27" t="str">
            <v>SE</v>
          </cell>
          <cell r="BW27">
            <v>3.2666666666666675</v>
          </cell>
          <cell r="BX27" t="str">
            <v>W</v>
          </cell>
          <cell r="CA27">
            <v>385</v>
          </cell>
          <cell r="CB27">
            <v>838</v>
          </cell>
        </row>
        <row r="28">
          <cell r="AP28">
            <v>19.7</v>
          </cell>
          <cell r="AR28">
            <v>29.6</v>
          </cell>
          <cell r="AT28">
            <v>23.952083333333338</v>
          </cell>
          <cell r="BN28">
            <v>0</v>
          </cell>
          <cell r="BO28">
            <v>0</v>
          </cell>
          <cell r="BT28">
            <v>19.3</v>
          </cell>
          <cell r="BU28" t="str">
            <v>E</v>
          </cell>
          <cell r="BW28">
            <v>3.1000000000000014</v>
          </cell>
          <cell r="BX28" t="str">
            <v>WNW</v>
          </cell>
          <cell r="CA28">
            <v>350</v>
          </cell>
          <cell r="CB28">
            <v>838</v>
          </cell>
        </row>
        <row r="29">
          <cell r="AP29">
            <v>19.2</v>
          </cell>
          <cell r="AR29">
            <v>30.7</v>
          </cell>
          <cell r="AT29">
            <v>24.583333333333329</v>
          </cell>
          <cell r="BN29">
            <v>0</v>
          </cell>
          <cell r="BO29">
            <v>0</v>
          </cell>
          <cell r="BT29">
            <v>20.9</v>
          </cell>
          <cell r="BU29" t="str">
            <v>WNW</v>
          </cell>
          <cell r="BW29">
            <v>3.6999999999999993</v>
          </cell>
          <cell r="BX29" t="str">
            <v>W</v>
          </cell>
          <cell r="CA29">
            <v>417</v>
          </cell>
          <cell r="CB29">
            <v>995</v>
          </cell>
        </row>
        <row r="30">
          <cell r="AP30">
            <v>18.8</v>
          </cell>
          <cell r="AR30">
            <v>31.8</v>
          </cell>
          <cell r="AT30">
            <v>24.743749999999995</v>
          </cell>
          <cell r="BN30">
            <v>0</v>
          </cell>
          <cell r="BO30">
            <v>0</v>
          </cell>
          <cell r="BT30">
            <v>19.3</v>
          </cell>
          <cell r="BU30" t="str">
            <v>WNW</v>
          </cell>
          <cell r="BW30">
            <v>4.2333333333333334</v>
          </cell>
          <cell r="BX30" t="str">
            <v>W</v>
          </cell>
          <cell r="CA30">
            <v>450</v>
          </cell>
          <cell r="CB30">
            <v>796</v>
          </cell>
        </row>
        <row r="31">
          <cell r="AP31">
            <v>19.399999999999999</v>
          </cell>
          <cell r="AR31">
            <v>31.8</v>
          </cell>
          <cell r="AT31">
            <v>25.060416666666665</v>
          </cell>
          <cell r="BN31">
            <v>0</v>
          </cell>
          <cell r="BO31">
            <v>0</v>
          </cell>
          <cell r="BT31">
            <v>19.3</v>
          </cell>
          <cell r="BU31" t="str">
            <v>WSW</v>
          </cell>
          <cell r="BW31">
            <v>4.0666666666666664</v>
          </cell>
          <cell r="BX31" t="str">
            <v>W</v>
          </cell>
          <cell r="CA31">
            <v>435</v>
          </cell>
          <cell r="CB31">
            <v>789</v>
          </cell>
        </row>
        <row r="32">
          <cell r="AP32">
            <v>20.5</v>
          </cell>
          <cell r="AR32">
            <v>32.6</v>
          </cell>
          <cell r="AT32">
            <v>25.720833333333321</v>
          </cell>
          <cell r="BN32">
            <v>0</v>
          </cell>
          <cell r="BO32">
            <v>0</v>
          </cell>
          <cell r="BT32">
            <v>19.3</v>
          </cell>
          <cell r="BU32" t="str">
            <v>W</v>
          </cell>
          <cell r="BW32">
            <v>4.1666666666666661</v>
          </cell>
          <cell r="BX32" t="str">
            <v>WNW</v>
          </cell>
          <cell r="CA32">
            <v>428</v>
          </cell>
          <cell r="CB32">
            <v>773</v>
          </cell>
        </row>
        <row r="33">
          <cell r="AP33">
            <v>20.6</v>
          </cell>
          <cell r="AR33">
            <v>32.1</v>
          </cell>
          <cell r="AT33">
            <v>25.608333333333338</v>
          </cell>
          <cell r="BN33">
            <v>0</v>
          </cell>
          <cell r="BO33">
            <v>0</v>
          </cell>
          <cell r="BT33">
            <v>20.9</v>
          </cell>
          <cell r="BU33" t="str">
            <v>ESE</v>
          </cell>
          <cell r="BW33">
            <v>4.5333333333333341</v>
          </cell>
          <cell r="BX33" t="str">
            <v>W</v>
          </cell>
          <cell r="CA33">
            <v>418</v>
          </cell>
          <cell r="CB33">
            <v>786</v>
          </cell>
        </row>
        <row r="34">
          <cell r="AP34">
            <v>18.8</v>
          </cell>
          <cell r="AR34">
            <v>30.2</v>
          </cell>
          <cell r="AT34">
            <v>24.425000000000001</v>
          </cell>
          <cell r="BN34">
            <v>0</v>
          </cell>
          <cell r="BO34">
            <v>0</v>
          </cell>
          <cell r="BT34">
            <v>22.5</v>
          </cell>
          <cell r="BU34" t="str">
            <v>E</v>
          </cell>
          <cell r="BW34">
            <v>4.3666666666666671</v>
          </cell>
          <cell r="BX34" t="str">
            <v>W</v>
          </cell>
          <cell r="CA34">
            <v>408</v>
          </cell>
          <cell r="CB34">
            <v>846</v>
          </cell>
        </row>
        <row r="35">
          <cell r="AP35">
            <v>18.399999999999999</v>
          </cell>
          <cell r="AR35">
            <v>29.8</v>
          </cell>
          <cell r="AT35">
            <v>24.064583333333335</v>
          </cell>
          <cell r="BN35">
            <v>0</v>
          </cell>
          <cell r="BO35">
            <v>0</v>
          </cell>
          <cell r="BT35">
            <v>29</v>
          </cell>
          <cell r="BU35" t="str">
            <v>ENE</v>
          </cell>
          <cell r="BW35">
            <v>5.2395833333333321</v>
          </cell>
          <cell r="BX35" t="str">
            <v>ENE</v>
          </cell>
          <cell r="CA35">
            <v>416</v>
          </cell>
          <cell r="CB35">
            <v>784</v>
          </cell>
        </row>
        <row r="36">
          <cell r="AP36">
            <v>18.100000000000001</v>
          </cell>
          <cell r="AR36">
            <v>29.3</v>
          </cell>
          <cell r="AT36">
            <v>23.081250000000001</v>
          </cell>
          <cell r="BN36">
            <v>0</v>
          </cell>
          <cell r="BO36">
            <v>0</v>
          </cell>
          <cell r="BT36">
            <v>22.5</v>
          </cell>
          <cell r="BU36" t="str">
            <v>E</v>
          </cell>
          <cell r="BW36">
            <v>4.772916666666668</v>
          </cell>
          <cell r="BX36" t="str">
            <v>W</v>
          </cell>
          <cell r="CA36">
            <v>394</v>
          </cell>
          <cell r="CB36">
            <v>898</v>
          </cell>
        </row>
        <row r="37">
          <cell r="AP37">
            <v>15.1</v>
          </cell>
          <cell r="AR37">
            <v>27.3</v>
          </cell>
          <cell r="AT37">
            <v>21.577083333333334</v>
          </cell>
          <cell r="BN37">
            <v>0</v>
          </cell>
          <cell r="BO37">
            <v>0</v>
          </cell>
          <cell r="BT37">
            <v>54.7</v>
          </cell>
          <cell r="BU37" t="str">
            <v>W</v>
          </cell>
          <cell r="BW37">
            <v>5.7770833333333327</v>
          </cell>
          <cell r="BX37" t="str">
            <v>W</v>
          </cell>
          <cell r="CA37">
            <v>466</v>
          </cell>
          <cell r="CB37">
            <v>846</v>
          </cell>
        </row>
        <row r="38">
          <cell r="AP38">
            <v>10.4</v>
          </cell>
          <cell r="AR38">
            <v>25.9</v>
          </cell>
          <cell r="AT38">
            <v>18.193749999999994</v>
          </cell>
          <cell r="BN38">
            <v>0</v>
          </cell>
          <cell r="BO38">
            <v>0</v>
          </cell>
          <cell r="BT38">
            <v>20.9</v>
          </cell>
          <cell r="BU38" t="str">
            <v>SE</v>
          </cell>
          <cell r="BW38">
            <v>4.1666666666666661</v>
          </cell>
          <cell r="BX38" t="str">
            <v>W</v>
          </cell>
          <cell r="CA38">
            <v>454</v>
          </cell>
          <cell r="CB38">
            <v>816</v>
          </cell>
        </row>
        <row r="39">
          <cell r="AP39">
            <v>13.2</v>
          </cell>
          <cell r="AR39">
            <v>25.8</v>
          </cell>
          <cell r="AT39">
            <v>19.264583333333334</v>
          </cell>
          <cell r="BN39">
            <v>0</v>
          </cell>
          <cell r="BO39">
            <v>0</v>
          </cell>
          <cell r="BT39">
            <v>24.1</v>
          </cell>
          <cell r="BU39" t="str">
            <v>SE</v>
          </cell>
          <cell r="BW39">
            <v>4.6000000000000005</v>
          </cell>
          <cell r="BX39" t="str">
            <v>W</v>
          </cell>
          <cell r="CA39">
            <v>427</v>
          </cell>
          <cell r="CB39">
            <v>844</v>
          </cell>
        </row>
        <row r="40">
          <cell r="AP40">
            <v>13.7</v>
          </cell>
          <cell r="AR40">
            <v>26.4</v>
          </cell>
          <cell r="AT40">
            <v>19.774999999999999</v>
          </cell>
          <cell r="BN40">
            <v>0</v>
          </cell>
          <cell r="BO40">
            <v>0</v>
          </cell>
          <cell r="BT40">
            <v>20.9</v>
          </cell>
          <cell r="BU40" t="str">
            <v>E</v>
          </cell>
          <cell r="BW40">
            <v>4.3666666666666671</v>
          </cell>
          <cell r="BX40" t="str">
            <v>W</v>
          </cell>
          <cell r="CA40">
            <v>413</v>
          </cell>
          <cell r="CB40">
            <v>780</v>
          </cell>
        </row>
        <row r="41">
          <cell r="AP41">
            <v>15.2</v>
          </cell>
          <cell r="AR41">
            <v>25.7</v>
          </cell>
          <cell r="AT41">
            <v>20.147916666666664</v>
          </cell>
          <cell r="BN41">
            <v>0</v>
          </cell>
          <cell r="BO41">
            <v>0</v>
          </cell>
          <cell r="BT41">
            <v>20.9</v>
          </cell>
          <cell r="BU41" t="str">
            <v>ENE</v>
          </cell>
          <cell r="BW41">
            <v>3.9999999999999996</v>
          </cell>
          <cell r="BX41" t="str">
            <v>W</v>
          </cell>
          <cell r="CA41">
            <v>374</v>
          </cell>
          <cell r="CB41">
            <v>886</v>
          </cell>
        </row>
        <row r="43">
          <cell r="AP43">
            <v>16.241935483870968</v>
          </cell>
          <cell r="AR43">
            <v>27.606451612903225</v>
          </cell>
          <cell r="AT43">
            <v>21.485618279569884</v>
          </cell>
          <cell r="AU43">
            <v>11.364516129032259</v>
          </cell>
          <cell r="BN43">
            <v>30.800000000000004</v>
          </cell>
          <cell r="BO43">
            <v>0</v>
          </cell>
          <cell r="BW43">
            <v>3.8567876344086023</v>
          </cell>
          <cell r="CA43">
            <v>380.48387096774195</v>
          </cell>
        </row>
        <row r="44">
          <cell r="AP44">
            <v>20.6</v>
          </cell>
          <cell r="AR44">
            <v>32.6</v>
          </cell>
          <cell r="AT44">
            <v>25.720833333333321</v>
          </cell>
          <cell r="BN44">
            <v>9.4</v>
          </cell>
          <cell r="BO44">
            <v>0</v>
          </cell>
          <cell r="BT44">
            <v>54.7</v>
          </cell>
          <cell r="CB44">
            <v>1109</v>
          </cell>
        </row>
        <row r="45">
          <cell r="AP45">
            <v>10.4</v>
          </cell>
          <cell r="AR45">
            <v>22.1</v>
          </cell>
          <cell r="AT45">
            <v>17.743750000000002</v>
          </cell>
        </row>
        <row r="47">
          <cell r="AQ47">
            <v>10.4</v>
          </cell>
          <cell r="AR47">
            <v>40783</v>
          </cell>
        </row>
        <row r="48">
          <cell r="AQ48">
            <v>32.6</v>
          </cell>
          <cell r="AR48">
            <v>40777</v>
          </cell>
          <cell r="BU48">
            <v>54.7</v>
          </cell>
        </row>
        <row r="49">
          <cell r="AQ49">
            <v>17.743750000000002</v>
          </cell>
          <cell r="AR49">
            <v>40765</v>
          </cell>
          <cell r="BU49">
            <v>40782</v>
          </cell>
        </row>
        <row r="50">
          <cell r="AQ50">
            <v>25.720833333333321</v>
          </cell>
          <cell r="AR50">
            <v>40777</v>
          </cell>
          <cell r="BU50" t="str">
            <v>12:30</v>
          </cell>
        </row>
        <row r="51">
          <cell r="BU51" t="str">
            <v>W</v>
          </cell>
        </row>
        <row r="55">
          <cell r="AQ55">
            <v>16.241935483870968</v>
          </cell>
          <cell r="BW55" t="str">
            <v>W</v>
          </cell>
        </row>
        <row r="56">
          <cell r="AQ56">
            <v>27.606451612903225</v>
          </cell>
        </row>
        <row r="57">
          <cell r="AQ57">
            <v>21.485618279569884</v>
          </cell>
          <cell r="AX57">
            <v>12.767106454813106</v>
          </cell>
        </row>
        <row r="59">
          <cell r="AW59">
            <v>1001</v>
          </cell>
        </row>
        <row r="60">
          <cell r="AW60">
            <v>12</v>
          </cell>
        </row>
        <row r="61">
          <cell r="AR61">
            <v>40772</v>
          </cell>
        </row>
        <row r="63">
          <cell r="AQ63">
            <v>0</v>
          </cell>
        </row>
        <row r="65">
          <cell r="AQ65">
            <v>0</v>
          </cell>
        </row>
        <row r="66">
          <cell r="AQ66">
            <v>7</v>
          </cell>
        </row>
      </sheetData>
      <sheetData sheetId="8">
        <row r="11">
          <cell r="AP11">
            <v>16.2</v>
          </cell>
          <cell r="AR11">
            <v>24.3</v>
          </cell>
          <cell r="AT11">
            <v>19.554166666666664</v>
          </cell>
          <cell r="BN11">
            <v>4</v>
          </cell>
          <cell r="BO11">
            <v>0</v>
          </cell>
          <cell r="BT11">
            <v>19.3</v>
          </cell>
          <cell r="BU11" t="str">
            <v>E</v>
          </cell>
          <cell r="BW11">
            <v>3.1333333333333342</v>
          </cell>
          <cell r="BX11" t="str">
            <v>W</v>
          </cell>
          <cell r="CA11">
            <v>237</v>
          </cell>
          <cell r="CB11">
            <v>882</v>
          </cell>
        </row>
        <row r="12">
          <cell r="AP12">
            <v>16.2</v>
          </cell>
          <cell r="AR12">
            <v>26.7</v>
          </cell>
          <cell r="AT12">
            <v>20.702083333333327</v>
          </cell>
          <cell r="BN12">
            <v>0</v>
          </cell>
          <cell r="BO12">
            <v>0</v>
          </cell>
          <cell r="BT12">
            <v>17.7</v>
          </cell>
          <cell r="BU12" t="str">
            <v>SSE</v>
          </cell>
          <cell r="BW12">
            <v>3.1666666666666661</v>
          </cell>
          <cell r="BX12" t="str">
            <v>W</v>
          </cell>
          <cell r="CA12">
            <v>298</v>
          </cell>
          <cell r="CB12">
            <v>926</v>
          </cell>
        </row>
        <row r="13">
          <cell r="AP13">
            <v>17.2</v>
          </cell>
          <cell r="AR13">
            <v>26.2</v>
          </cell>
          <cell r="AT13">
            <v>20.531250000000004</v>
          </cell>
          <cell r="BN13">
            <v>3.8000000000000003</v>
          </cell>
          <cell r="BO13">
            <v>0</v>
          </cell>
          <cell r="BT13">
            <v>17.7</v>
          </cell>
          <cell r="BU13" t="str">
            <v>NW</v>
          </cell>
          <cell r="BW13">
            <v>2.9666666666666655</v>
          </cell>
          <cell r="BX13" t="str">
            <v>W</v>
          </cell>
          <cell r="CA13">
            <v>160</v>
          </cell>
          <cell r="CB13">
            <v>775</v>
          </cell>
        </row>
        <row r="14">
          <cell r="AP14">
            <v>17.600000000000001</v>
          </cell>
          <cell r="AR14">
            <v>19.8</v>
          </cell>
          <cell r="AT14">
            <v>18.639583333333338</v>
          </cell>
          <cell r="BN14">
            <v>10.599999999999998</v>
          </cell>
          <cell r="BO14">
            <v>0</v>
          </cell>
          <cell r="BT14">
            <v>17.7</v>
          </cell>
          <cell r="BU14" t="str">
            <v>WSW</v>
          </cell>
          <cell r="BW14">
            <v>1.6333333333333331</v>
          </cell>
          <cell r="BX14" t="str">
            <v>W</v>
          </cell>
          <cell r="CA14">
            <v>70</v>
          </cell>
          <cell r="CB14">
            <v>220</v>
          </cell>
        </row>
        <row r="15">
          <cell r="AP15">
            <v>13.5</v>
          </cell>
          <cell r="AR15">
            <v>24.1</v>
          </cell>
          <cell r="AT15">
            <v>19.206249999999997</v>
          </cell>
          <cell r="BN15">
            <v>6.4</v>
          </cell>
          <cell r="BO15">
            <v>0</v>
          </cell>
          <cell r="BT15">
            <v>20.9</v>
          </cell>
          <cell r="BU15" t="str">
            <v>E</v>
          </cell>
          <cell r="BW15">
            <v>2.8000000000000003</v>
          </cell>
          <cell r="BX15" t="str">
            <v>WNW</v>
          </cell>
          <cell r="CA15">
            <v>306</v>
          </cell>
          <cell r="CB15">
            <v>933</v>
          </cell>
        </row>
        <row r="16">
          <cell r="AP16">
            <v>12.4</v>
          </cell>
          <cell r="AR16">
            <v>24.4</v>
          </cell>
          <cell r="AT16">
            <v>18.127083333333331</v>
          </cell>
          <cell r="BN16">
            <v>0</v>
          </cell>
          <cell r="BO16">
            <v>0</v>
          </cell>
          <cell r="BT16">
            <v>19.3</v>
          </cell>
          <cell r="BU16" t="str">
            <v>W</v>
          </cell>
          <cell r="BW16">
            <v>3.9666666666666663</v>
          </cell>
          <cell r="BX16" t="str">
            <v>W</v>
          </cell>
          <cell r="CA16">
            <v>401</v>
          </cell>
          <cell r="CB16">
            <v>775</v>
          </cell>
        </row>
        <row r="17">
          <cell r="AP17">
            <v>14.1</v>
          </cell>
          <cell r="AR17">
            <v>22.6</v>
          </cell>
          <cell r="AT17">
            <v>17.400000000000006</v>
          </cell>
          <cell r="BN17">
            <v>0</v>
          </cell>
          <cell r="BO17">
            <v>0</v>
          </cell>
          <cell r="BT17">
            <v>20.9</v>
          </cell>
          <cell r="BU17" t="str">
            <v>WNW</v>
          </cell>
          <cell r="BW17">
            <v>3.7333333333333338</v>
          </cell>
          <cell r="BX17" t="str">
            <v>W</v>
          </cell>
          <cell r="CA17">
            <v>239</v>
          </cell>
          <cell r="CB17">
            <v>861</v>
          </cell>
        </row>
        <row r="18">
          <cell r="AP18">
            <v>14.1</v>
          </cell>
          <cell r="AR18">
            <v>26.5</v>
          </cell>
          <cell r="AT18">
            <v>18.893750000000001</v>
          </cell>
          <cell r="BN18">
            <v>0</v>
          </cell>
          <cell r="BO18">
            <v>0</v>
          </cell>
          <cell r="BT18">
            <v>22.5</v>
          </cell>
          <cell r="BU18" t="str">
            <v>WNW</v>
          </cell>
          <cell r="BW18">
            <v>3.9</v>
          </cell>
          <cell r="BX18" t="str">
            <v>W</v>
          </cell>
          <cell r="CA18">
            <v>263</v>
          </cell>
          <cell r="CB18">
            <v>1007</v>
          </cell>
        </row>
        <row r="19">
          <cell r="AP19">
            <v>14.4</v>
          </cell>
          <cell r="AR19">
            <v>28.2</v>
          </cell>
          <cell r="AT19">
            <v>21.262499999999999</v>
          </cell>
          <cell r="BN19">
            <v>0</v>
          </cell>
          <cell r="BO19">
            <v>0</v>
          </cell>
          <cell r="BT19">
            <v>20.9</v>
          </cell>
          <cell r="BU19" t="str">
            <v>WSW</v>
          </cell>
          <cell r="BW19">
            <v>5.5666666666666673</v>
          </cell>
          <cell r="BX19" t="str">
            <v>W</v>
          </cell>
          <cell r="CA19">
            <v>415</v>
          </cell>
          <cell r="CB19">
            <v>745</v>
          </cell>
        </row>
        <row r="20">
          <cell r="AP20">
            <v>16.899999999999999</v>
          </cell>
          <cell r="AR20">
            <v>25.3</v>
          </cell>
          <cell r="AT20">
            <v>20.516666666666666</v>
          </cell>
          <cell r="BN20">
            <v>0</v>
          </cell>
          <cell r="BO20">
            <v>0</v>
          </cell>
          <cell r="BT20">
            <v>17.7</v>
          </cell>
          <cell r="BU20" t="str">
            <v>ESE</v>
          </cell>
          <cell r="BW20">
            <v>2.9333333333333336</v>
          </cell>
          <cell r="BX20" t="str">
            <v>WNW</v>
          </cell>
          <cell r="CA20">
            <v>172</v>
          </cell>
          <cell r="CB20">
            <v>693</v>
          </cell>
        </row>
        <row r="21">
          <cell r="AP21">
            <v>15.9</v>
          </cell>
          <cell r="AR21">
            <v>25.7</v>
          </cell>
          <cell r="AT21">
            <v>20.558333333333334</v>
          </cell>
          <cell r="BN21">
            <v>7.4</v>
          </cell>
          <cell r="BO21">
            <v>0</v>
          </cell>
          <cell r="BT21">
            <v>24.1</v>
          </cell>
          <cell r="BU21" t="str">
            <v>NW</v>
          </cell>
          <cell r="BW21">
            <v>3.4333333333333336</v>
          </cell>
          <cell r="BX21" t="str">
            <v>W</v>
          </cell>
          <cell r="CA21">
            <v>237</v>
          </cell>
          <cell r="CB21">
            <v>810</v>
          </cell>
        </row>
        <row r="22">
          <cell r="AP22">
            <v>14.8</v>
          </cell>
          <cell r="AR22">
            <v>26.4</v>
          </cell>
          <cell r="AT22">
            <v>19.600000000000009</v>
          </cell>
          <cell r="BN22">
            <v>0</v>
          </cell>
          <cell r="BO22">
            <v>0</v>
          </cell>
          <cell r="BT22">
            <v>19.3</v>
          </cell>
          <cell r="BU22" t="str">
            <v>W</v>
          </cell>
          <cell r="BW22">
            <v>4.333333333333333</v>
          </cell>
          <cell r="BX22" t="str">
            <v>W</v>
          </cell>
          <cell r="CA22">
            <v>406</v>
          </cell>
          <cell r="CB22">
            <v>726</v>
          </cell>
        </row>
        <row r="23">
          <cell r="AP23">
            <v>15.1</v>
          </cell>
          <cell r="AR23">
            <v>27.2</v>
          </cell>
          <cell r="AT23">
            <v>20.543749999999992</v>
          </cell>
          <cell r="BN23">
            <v>0</v>
          </cell>
          <cell r="BO23">
            <v>0</v>
          </cell>
          <cell r="BT23">
            <v>20.9</v>
          </cell>
          <cell r="BU23" t="str">
            <v>WNW</v>
          </cell>
          <cell r="BW23">
            <v>4.5999999999999988</v>
          </cell>
          <cell r="BX23" t="str">
            <v>W</v>
          </cell>
          <cell r="CA23">
            <v>413</v>
          </cell>
          <cell r="CB23">
            <v>724</v>
          </cell>
        </row>
        <row r="24">
          <cell r="AP24">
            <v>16</v>
          </cell>
          <cell r="AR24">
            <v>27.6</v>
          </cell>
          <cell r="AT24">
            <v>21.066666666666663</v>
          </cell>
          <cell r="BN24">
            <v>0</v>
          </cell>
          <cell r="BO24">
            <v>0</v>
          </cell>
          <cell r="BT24">
            <v>19.3</v>
          </cell>
          <cell r="BU24" t="str">
            <v>WNW</v>
          </cell>
          <cell r="BW24">
            <v>4.1666666666666661</v>
          </cell>
          <cell r="BX24" t="str">
            <v>WNW</v>
          </cell>
          <cell r="CA24">
            <v>382</v>
          </cell>
          <cell r="CB24">
            <v>710</v>
          </cell>
        </row>
        <row r="25">
          <cell r="AP25">
            <v>16.2</v>
          </cell>
          <cell r="AR25">
            <v>26.8</v>
          </cell>
          <cell r="AT25">
            <v>20.774999999999995</v>
          </cell>
          <cell r="BN25">
            <v>0</v>
          </cell>
          <cell r="BO25">
            <v>0</v>
          </cell>
          <cell r="BT25">
            <v>17.7</v>
          </cell>
          <cell r="BU25" t="str">
            <v>SE</v>
          </cell>
          <cell r="BW25">
            <v>4.2333333333333334</v>
          </cell>
          <cell r="BX25" t="str">
            <v>W</v>
          </cell>
          <cell r="CA25">
            <v>354</v>
          </cell>
          <cell r="CB25">
            <v>752</v>
          </cell>
        </row>
        <row r="26">
          <cell r="AP26">
            <v>16.8</v>
          </cell>
          <cell r="AR26">
            <v>26.4</v>
          </cell>
          <cell r="AT26">
            <v>20.925000000000001</v>
          </cell>
          <cell r="BN26">
            <v>0</v>
          </cell>
          <cell r="BO26">
            <v>0</v>
          </cell>
          <cell r="BT26">
            <v>19.3</v>
          </cell>
          <cell r="BU26" t="str">
            <v>W</v>
          </cell>
          <cell r="BW26">
            <v>3.1999999999999993</v>
          </cell>
          <cell r="BX26" t="str">
            <v>WNW</v>
          </cell>
          <cell r="CA26">
            <v>323</v>
          </cell>
          <cell r="CB26">
            <v>809</v>
          </cell>
        </row>
        <row r="27">
          <cell r="AP27">
            <v>15.2</v>
          </cell>
          <cell r="AR27">
            <v>25.6</v>
          </cell>
          <cell r="AT27">
            <v>18.670833333333334</v>
          </cell>
          <cell r="BN27">
            <v>13.599999999999996</v>
          </cell>
          <cell r="BO27">
            <v>0</v>
          </cell>
          <cell r="BT27">
            <v>40.200000000000003</v>
          </cell>
          <cell r="BU27" t="str">
            <v>WNW</v>
          </cell>
          <cell r="BW27">
            <v>3.8687499999999972</v>
          </cell>
          <cell r="BX27" t="str">
            <v>W</v>
          </cell>
          <cell r="CA27">
            <v>262</v>
          </cell>
          <cell r="CB27">
            <v>849</v>
          </cell>
        </row>
        <row r="28">
          <cell r="AP28">
            <v>12.9</v>
          </cell>
          <cell r="AR28">
            <v>18.100000000000001</v>
          </cell>
          <cell r="AT28">
            <v>15.462499999999999</v>
          </cell>
          <cell r="BN28">
            <v>0.60000000000000009</v>
          </cell>
          <cell r="BO28">
            <v>0</v>
          </cell>
          <cell r="BT28">
            <v>19.3</v>
          </cell>
          <cell r="BU28" t="str">
            <v>NNW</v>
          </cell>
          <cell r="BW28">
            <v>1.6333333333333335</v>
          </cell>
          <cell r="BX28" t="str">
            <v>W</v>
          </cell>
          <cell r="CA28">
            <v>96</v>
          </cell>
          <cell r="CB28">
            <v>671</v>
          </cell>
        </row>
        <row r="29">
          <cell r="AP29">
            <v>6.5</v>
          </cell>
          <cell r="AR29">
            <v>20.3</v>
          </cell>
          <cell r="AT29">
            <v>13.90208333333333</v>
          </cell>
          <cell r="BN29">
            <v>0</v>
          </cell>
          <cell r="BO29">
            <v>0</v>
          </cell>
          <cell r="BT29">
            <v>20.9</v>
          </cell>
          <cell r="BU29" t="str">
            <v>ENE</v>
          </cell>
          <cell r="BW29">
            <v>3.7333333333333338</v>
          </cell>
          <cell r="BX29" t="str">
            <v>W</v>
          </cell>
          <cell r="CA29">
            <v>384</v>
          </cell>
          <cell r="CB29">
            <v>826</v>
          </cell>
        </row>
        <row r="30">
          <cell r="AP30">
            <v>8.4</v>
          </cell>
          <cell r="AR30">
            <v>22.3</v>
          </cell>
          <cell r="AT30">
            <v>14.895833333333334</v>
          </cell>
          <cell r="BN30">
            <v>0</v>
          </cell>
          <cell r="BO30">
            <v>0</v>
          </cell>
          <cell r="BT30">
            <v>27.4</v>
          </cell>
          <cell r="BU30" t="str">
            <v>SW</v>
          </cell>
          <cell r="BW30">
            <v>5.7041666666666666</v>
          </cell>
          <cell r="BX30" t="str">
            <v>W</v>
          </cell>
          <cell r="CA30">
            <v>418</v>
          </cell>
          <cell r="CB30">
            <v>715</v>
          </cell>
        </row>
        <row r="31">
          <cell r="AP31">
            <v>9.9</v>
          </cell>
          <cell r="AR31">
            <v>23.6</v>
          </cell>
          <cell r="AT31">
            <v>16.275000000000002</v>
          </cell>
          <cell r="BN31">
            <v>0</v>
          </cell>
          <cell r="BO31">
            <v>0</v>
          </cell>
          <cell r="BT31">
            <v>20.9</v>
          </cell>
          <cell r="BU31" t="str">
            <v>WNW</v>
          </cell>
          <cell r="BW31">
            <v>4.6666666666666652</v>
          </cell>
          <cell r="BX31" t="str">
            <v>W</v>
          </cell>
          <cell r="CA31">
            <v>397</v>
          </cell>
          <cell r="CB31">
            <v>717</v>
          </cell>
        </row>
        <row r="32">
          <cell r="AP32">
            <v>11.6</v>
          </cell>
          <cell r="AR32">
            <v>25.4</v>
          </cell>
          <cell r="AT32">
            <v>17.656250000000004</v>
          </cell>
          <cell r="BN32">
            <v>0</v>
          </cell>
          <cell r="BO32">
            <v>0</v>
          </cell>
          <cell r="BT32">
            <v>19.3</v>
          </cell>
          <cell r="BU32" t="str">
            <v>NW</v>
          </cell>
          <cell r="BW32">
            <v>4.9999999999999982</v>
          </cell>
          <cell r="BX32" t="str">
            <v>W</v>
          </cell>
          <cell r="CA32">
            <v>400</v>
          </cell>
          <cell r="CB32">
            <v>696</v>
          </cell>
        </row>
        <row r="33">
          <cell r="AP33">
            <v>12.6</v>
          </cell>
          <cell r="AR33">
            <v>23.2</v>
          </cell>
          <cell r="AT33">
            <v>17.481249999999996</v>
          </cell>
          <cell r="BN33">
            <v>0</v>
          </cell>
          <cell r="BO33">
            <v>0</v>
          </cell>
          <cell r="BT33">
            <v>19.3</v>
          </cell>
          <cell r="BU33" t="str">
            <v>W</v>
          </cell>
          <cell r="BW33">
            <v>4.8333333333333348</v>
          </cell>
          <cell r="BX33" t="str">
            <v>W</v>
          </cell>
          <cell r="CA33">
            <v>356</v>
          </cell>
          <cell r="CB33">
            <v>673</v>
          </cell>
        </row>
        <row r="34">
          <cell r="AP34">
            <v>14.3</v>
          </cell>
          <cell r="AR34">
            <v>22.9</v>
          </cell>
          <cell r="AT34">
            <v>17.616666666666664</v>
          </cell>
          <cell r="BN34">
            <v>0</v>
          </cell>
          <cell r="BO34">
            <v>0</v>
          </cell>
          <cell r="BT34">
            <v>17.7</v>
          </cell>
          <cell r="BU34" t="str">
            <v>WNW</v>
          </cell>
          <cell r="BW34">
            <v>3.3000000000000003</v>
          </cell>
          <cell r="BX34" t="str">
            <v>WNW</v>
          </cell>
          <cell r="CA34">
            <v>222</v>
          </cell>
          <cell r="CB34">
            <v>661</v>
          </cell>
        </row>
        <row r="35">
          <cell r="AP35">
            <v>14.3</v>
          </cell>
          <cell r="AR35">
            <v>23.6</v>
          </cell>
          <cell r="AT35">
            <v>18.060416666666669</v>
          </cell>
          <cell r="BN35">
            <v>0</v>
          </cell>
          <cell r="BO35">
            <v>0</v>
          </cell>
          <cell r="BT35">
            <v>17.7</v>
          </cell>
          <cell r="BU35" t="str">
            <v>W</v>
          </cell>
          <cell r="BW35">
            <v>3.566666666666666</v>
          </cell>
          <cell r="BX35" t="str">
            <v>W</v>
          </cell>
          <cell r="CA35">
            <v>323</v>
          </cell>
          <cell r="CB35">
            <v>708</v>
          </cell>
        </row>
        <row r="36">
          <cell r="AP36">
            <v>12.8</v>
          </cell>
          <cell r="AR36">
            <v>24.8</v>
          </cell>
          <cell r="AT36">
            <v>17.902083333333334</v>
          </cell>
          <cell r="BN36">
            <v>0</v>
          </cell>
          <cell r="BO36">
            <v>0</v>
          </cell>
          <cell r="BT36">
            <v>20.9</v>
          </cell>
          <cell r="BU36" t="str">
            <v>WNW</v>
          </cell>
          <cell r="BW36">
            <v>4.2666666666666684</v>
          </cell>
          <cell r="BX36" t="str">
            <v>W</v>
          </cell>
          <cell r="CA36">
            <v>354</v>
          </cell>
          <cell r="CB36">
            <v>652</v>
          </cell>
        </row>
        <row r="37">
          <cell r="AP37">
            <v>13.1</v>
          </cell>
          <cell r="AR37">
            <v>25.1</v>
          </cell>
          <cell r="AT37">
            <v>18.118750000000009</v>
          </cell>
          <cell r="BN37">
            <v>0</v>
          </cell>
          <cell r="BO37">
            <v>0</v>
          </cell>
          <cell r="BT37">
            <v>20.9</v>
          </cell>
          <cell r="BU37" t="str">
            <v>SE</v>
          </cell>
          <cell r="BW37">
            <v>4.7333333333333343</v>
          </cell>
          <cell r="BX37" t="str">
            <v>W</v>
          </cell>
          <cell r="CA37">
            <v>349</v>
          </cell>
          <cell r="CB37">
            <v>649</v>
          </cell>
        </row>
        <row r="38">
          <cell r="AP38">
            <v>13.7</v>
          </cell>
          <cell r="AR38">
            <v>23.5</v>
          </cell>
          <cell r="AT38">
            <v>17.995833333333334</v>
          </cell>
          <cell r="BN38">
            <v>0</v>
          </cell>
          <cell r="BO38">
            <v>0</v>
          </cell>
          <cell r="BT38">
            <v>20.9</v>
          </cell>
          <cell r="BU38" t="str">
            <v>WNW</v>
          </cell>
          <cell r="BW38">
            <v>4.5000000000000009</v>
          </cell>
          <cell r="BX38" t="str">
            <v>W</v>
          </cell>
          <cell r="CA38">
            <v>299</v>
          </cell>
          <cell r="CB38">
            <v>649</v>
          </cell>
        </row>
        <row r="39">
          <cell r="AP39">
            <v>12.4</v>
          </cell>
          <cell r="AR39">
            <v>23.6</v>
          </cell>
          <cell r="AT39">
            <v>17.618750000000006</v>
          </cell>
          <cell r="BN39">
            <v>0</v>
          </cell>
          <cell r="BO39">
            <v>0</v>
          </cell>
          <cell r="BT39">
            <v>22.5</v>
          </cell>
          <cell r="BU39" t="str">
            <v>SSE</v>
          </cell>
          <cell r="BW39">
            <v>4.6333333333333346</v>
          </cell>
          <cell r="BX39" t="str">
            <v>W</v>
          </cell>
          <cell r="CA39">
            <v>329</v>
          </cell>
          <cell r="CB39">
            <v>622</v>
          </cell>
        </row>
        <row r="40">
          <cell r="AP40">
            <v>12.6</v>
          </cell>
          <cell r="AR40">
            <v>23.8</v>
          </cell>
          <cell r="AT40">
            <v>17.393750000000001</v>
          </cell>
          <cell r="BN40">
            <v>0</v>
          </cell>
          <cell r="BO40">
            <v>0</v>
          </cell>
          <cell r="BT40">
            <v>17.7</v>
          </cell>
          <cell r="BU40" t="str">
            <v>SE</v>
          </cell>
          <cell r="BW40">
            <v>4.3000000000000016</v>
          </cell>
          <cell r="BX40" t="str">
            <v>W</v>
          </cell>
          <cell r="CA40">
            <v>321</v>
          </cell>
          <cell r="CB40">
            <v>640</v>
          </cell>
        </row>
        <row r="43">
          <cell r="AP43">
            <v>13.923333333333336</v>
          </cell>
          <cell r="AR43">
            <v>24.466666666666665</v>
          </cell>
          <cell r="AT43">
            <v>18.578402777777775</v>
          </cell>
          <cell r="AU43">
            <v>10.543333333333331</v>
          </cell>
          <cell r="BN43">
            <v>46.399999999999991</v>
          </cell>
          <cell r="BO43">
            <v>0</v>
          </cell>
          <cell r="BW43">
            <v>3.8835416666666664</v>
          </cell>
          <cell r="CA43">
            <v>306.2</v>
          </cell>
        </row>
        <row r="44">
          <cell r="AP44">
            <v>17.600000000000001</v>
          </cell>
          <cell r="AR44">
            <v>28.2</v>
          </cell>
          <cell r="AT44">
            <v>21.262499999999999</v>
          </cell>
          <cell r="BN44">
            <v>13.599999999999996</v>
          </cell>
          <cell r="BO44">
            <v>0</v>
          </cell>
          <cell r="BT44">
            <v>40.200000000000003</v>
          </cell>
          <cell r="CB44">
            <v>1007</v>
          </cell>
        </row>
        <row r="45">
          <cell r="AP45">
            <v>6.5</v>
          </cell>
          <cell r="AR45">
            <v>18.100000000000001</v>
          </cell>
          <cell r="AT45">
            <v>13.90208333333333</v>
          </cell>
        </row>
        <row r="47">
          <cell r="AQ47">
            <v>6.5</v>
          </cell>
          <cell r="AR47">
            <v>40805</v>
          </cell>
        </row>
        <row r="48">
          <cell r="AQ48">
            <v>28.2</v>
          </cell>
          <cell r="AR48">
            <v>40795</v>
          </cell>
          <cell r="BU48">
            <v>40.200000000000003</v>
          </cell>
        </row>
        <row r="49">
          <cell r="AQ49">
            <v>13.90208333333333</v>
          </cell>
          <cell r="AR49">
            <v>40805</v>
          </cell>
          <cell r="BU49">
            <v>40803</v>
          </cell>
        </row>
        <row r="50">
          <cell r="AQ50">
            <v>21.262499999999999</v>
          </cell>
          <cell r="AR50">
            <v>40795</v>
          </cell>
          <cell r="BU50" t="str">
            <v>15:30</v>
          </cell>
        </row>
        <row r="51">
          <cell r="BU51" t="str">
            <v>WNW</v>
          </cell>
        </row>
        <row r="55">
          <cell r="AQ55">
            <v>13.923333333333336</v>
          </cell>
          <cell r="BW55" t="str">
            <v>W</v>
          </cell>
        </row>
        <row r="56">
          <cell r="AQ56">
            <v>24.466666666666665</v>
          </cell>
        </row>
        <row r="57">
          <cell r="AQ57">
            <v>18.578402777777775</v>
          </cell>
          <cell r="AX57">
            <v>13.412806046253625</v>
          </cell>
        </row>
        <row r="59">
          <cell r="AW59">
            <v>1047.4000000000001</v>
          </cell>
        </row>
        <row r="60">
          <cell r="AW60">
            <v>12</v>
          </cell>
        </row>
        <row r="61">
          <cell r="AR61">
            <v>40803</v>
          </cell>
        </row>
        <row r="63">
          <cell r="AQ63">
            <v>0</v>
          </cell>
        </row>
        <row r="65">
          <cell r="AQ65">
            <v>0</v>
          </cell>
        </row>
        <row r="66">
          <cell r="AQ66">
            <v>7</v>
          </cell>
        </row>
      </sheetData>
      <sheetData sheetId="9">
        <row r="11">
          <cell r="AP11">
            <v>12.2</v>
          </cell>
          <cell r="AR11">
            <v>25.3</v>
          </cell>
          <cell r="AT11">
            <v>17.908333333333339</v>
          </cell>
          <cell r="BN11">
            <v>0</v>
          </cell>
          <cell r="BO11">
            <v>0</v>
          </cell>
          <cell r="BT11">
            <v>20.9</v>
          </cell>
          <cell r="BU11" t="str">
            <v>W</v>
          </cell>
          <cell r="BW11">
            <v>4.8000000000000016</v>
          </cell>
          <cell r="BX11" t="str">
            <v>W</v>
          </cell>
          <cell r="CA11">
            <v>344</v>
          </cell>
          <cell r="CB11">
            <v>640</v>
          </cell>
        </row>
        <row r="12">
          <cell r="AP12">
            <v>12.7</v>
          </cell>
          <cell r="AR12">
            <v>25</v>
          </cell>
          <cell r="AT12">
            <v>18.118749999999999</v>
          </cell>
          <cell r="BN12">
            <v>0</v>
          </cell>
          <cell r="BO12">
            <v>0</v>
          </cell>
          <cell r="BT12">
            <v>20.9</v>
          </cell>
          <cell r="BU12" t="str">
            <v>NW</v>
          </cell>
          <cell r="BW12">
            <v>4.9333333333333327</v>
          </cell>
          <cell r="BX12" t="str">
            <v>W</v>
          </cell>
          <cell r="CA12">
            <v>341</v>
          </cell>
          <cell r="CB12">
            <v>626</v>
          </cell>
        </row>
        <row r="13">
          <cell r="AP13">
            <v>13.3</v>
          </cell>
          <cell r="AR13">
            <v>24.7</v>
          </cell>
          <cell r="AT13">
            <v>18.320833333333336</v>
          </cell>
          <cell r="BN13">
            <v>0</v>
          </cell>
          <cell r="BO13">
            <v>0</v>
          </cell>
          <cell r="BT13">
            <v>17.7</v>
          </cell>
          <cell r="BU13" t="str">
            <v>WNW</v>
          </cell>
          <cell r="BW13">
            <v>4.6333333333333337</v>
          </cell>
          <cell r="BX13" t="str">
            <v>W</v>
          </cell>
          <cell r="CA13">
            <v>309</v>
          </cell>
          <cell r="CB13">
            <v>584</v>
          </cell>
        </row>
        <row r="14">
          <cell r="AP14">
            <v>13.4</v>
          </cell>
          <cell r="AR14">
            <v>25</v>
          </cell>
          <cell r="AT14">
            <v>18.239583333333332</v>
          </cell>
          <cell r="BN14">
            <v>0</v>
          </cell>
          <cell r="BO14">
            <v>0</v>
          </cell>
          <cell r="BT14">
            <v>19.3</v>
          </cell>
          <cell r="BU14" t="str">
            <v>WNW</v>
          </cell>
          <cell r="BW14">
            <v>4.3999999999999995</v>
          </cell>
          <cell r="BX14" t="str">
            <v>W</v>
          </cell>
          <cell r="CA14">
            <v>317</v>
          </cell>
          <cell r="CB14">
            <v>598</v>
          </cell>
        </row>
        <row r="15">
          <cell r="AP15">
            <v>13.8</v>
          </cell>
          <cell r="AR15">
            <v>24.6</v>
          </cell>
          <cell r="AT15">
            <v>18.118749999999995</v>
          </cell>
          <cell r="BN15">
            <v>0</v>
          </cell>
          <cell r="BO15">
            <v>0</v>
          </cell>
          <cell r="BT15">
            <v>20.9</v>
          </cell>
          <cell r="BU15" t="str">
            <v>W</v>
          </cell>
          <cell r="BW15">
            <v>4.2333333333333334</v>
          </cell>
          <cell r="BX15" t="str">
            <v>W</v>
          </cell>
          <cell r="CA15">
            <v>307</v>
          </cell>
          <cell r="CB15">
            <v>592</v>
          </cell>
        </row>
        <row r="16">
          <cell r="AP16">
            <v>14.4</v>
          </cell>
          <cell r="AR16">
            <v>21.9</v>
          </cell>
          <cell r="AT16">
            <v>17.589583333333337</v>
          </cell>
          <cell r="BN16">
            <v>0</v>
          </cell>
          <cell r="BO16">
            <v>0</v>
          </cell>
          <cell r="BT16">
            <v>17.7</v>
          </cell>
          <cell r="BU16" t="str">
            <v>NW</v>
          </cell>
          <cell r="BW16">
            <v>2.7666666666666644</v>
          </cell>
          <cell r="BX16" t="str">
            <v>W</v>
          </cell>
          <cell r="CA16">
            <v>202</v>
          </cell>
          <cell r="CB16">
            <v>554</v>
          </cell>
        </row>
        <row r="17">
          <cell r="AP17">
            <v>5.8</v>
          </cell>
          <cell r="AR17">
            <v>18.899999999999999</v>
          </cell>
          <cell r="AT17">
            <v>14.568750000000001</v>
          </cell>
          <cell r="BN17">
            <v>0</v>
          </cell>
          <cell r="BO17">
            <v>0</v>
          </cell>
          <cell r="BT17">
            <v>61.2</v>
          </cell>
          <cell r="BU17" t="str">
            <v>WSW</v>
          </cell>
          <cell r="BW17">
            <v>8.2374999999999989</v>
          </cell>
          <cell r="BX17" t="str">
            <v>W</v>
          </cell>
          <cell r="CA17">
            <v>332</v>
          </cell>
          <cell r="CB17">
            <v>738</v>
          </cell>
        </row>
        <row r="18">
          <cell r="AP18">
            <v>3.6</v>
          </cell>
          <cell r="AR18">
            <v>18</v>
          </cell>
          <cell r="AT18">
            <v>10.239583333333334</v>
          </cell>
          <cell r="BN18">
            <v>0</v>
          </cell>
          <cell r="BO18">
            <v>0</v>
          </cell>
          <cell r="BT18">
            <v>29</v>
          </cell>
          <cell r="BU18" t="str">
            <v>WNW</v>
          </cell>
          <cell r="BW18">
            <v>4.666666666666667</v>
          </cell>
          <cell r="BX18" t="str">
            <v>W</v>
          </cell>
          <cell r="CA18">
            <v>360</v>
          </cell>
          <cell r="CB18">
            <v>726</v>
          </cell>
        </row>
        <row r="19">
          <cell r="AP19">
            <v>3.2</v>
          </cell>
          <cell r="AR19">
            <v>16.2</v>
          </cell>
          <cell r="AT19">
            <v>9.4770833333333311</v>
          </cell>
          <cell r="BN19">
            <v>0</v>
          </cell>
          <cell r="BO19">
            <v>0</v>
          </cell>
          <cell r="BT19">
            <v>24.1</v>
          </cell>
          <cell r="BU19" t="str">
            <v>ENE</v>
          </cell>
          <cell r="BW19">
            <v>5.1666666666666679</v>
          </cell>
          <cell r="BX19" t="str">
            <v>W</v>
          </cell>
          <cell r="CA19">
            <v>362</v>
          </cell>
          <cell r="CB19">
            <v>619</v>
          </cell>
        </row>
        <row r="20">
          <cell r="AP20">
            <v>5.0999999999999996</v>
          </cell>
          <cell r="AR20">
            <v>18.2</v>
          </cell>
          <cell r="AT20">
            <v>11.514583333333334</v>
          </cell>
          <cell r="BN20">
            <v>0</v>
          </cell>
          <cell r="BO20">
            <v>0</v>
          </cell>
          <cell r="BT20">
            <v>22.5</v>
          </cell>
          <cell r="BU20" t="str">
            <v>NW</v>
          </cell>
          <cell r="BW20">
            <v>4.2666666666666666</v>
          </cell>
          <cell r="BX20" t="str">
            <v>W</v>
          </cell>
          <cell r="CA20">
            <v>291</v>
          </cell>
          <cell r="CB20">
            <v>666</v>
          </cell>
        </row>
        <row r="21">
          <cell r="AP21">
            <v>11.6</v>
          </cell>
          <cell r="AR21">
            <v>27</v>
          </cell>
          <cell r="AT21">
            <v>18.34791666666667</v>
          </cell>
          <cell r="BN21">
            <v>0</v>
          </cell>
          <cell r="BO21">
            <v>0</v>
          </cell>
          <cell r="BT21">
            <v>25.7</v>
          </cell>
          <cell r="BU21" t="str">
            <v>WNW</v>
          </cell>
          <cell r="BW21">
            <v>5.5395833333333329</v>
          </cell>
          <cell r="BX21" t="str">
            <v>W</v>
          </cell>
          <cell r="CA21">
            <v>328</v>
          </cell>
          <cell r="CB21">
            <v>608</v>
          </cell>
        </row>
        <row r="22">
          <cell r="AP22">
            <v>12.3</v>
          </cell>
          <cell r="AR22">
            <v>27.3</v>
          </cell>
          <cell r="AT22">
            <v>18.152083333333337</v>
          </cell>
          <cell r="BN22">
            <v>0</v>
          </cell>
          <cell r="BO22">
            <v>0</v>
          </cell>
          <cell r="BT22">
            <v>20.9</v>
          </cell>
          <cell r="BU22" t="str">
            <v>NW</v>
          </cell>
          <cell r="BW22">
            <v>5.5999999999999979</v>
          </cell>
          <cell r="BX22" t="str">
            <v>W</v>
          </cell>
          <cell r="CA22">
            <v>342</v>
          </cell>
          <cell r="CB22">
            <v>768</v>
          </cell>
        </row>
        <row r="23">
          <cell r="AP23">
            <v>9.6</v>
          </cell>
          <cell r="AR23">
            <v>22.6</v>
          </cell>
          <cell r="AT23">
            <v>15.47291666666667</v>
          </cell>
          <cell r="BN23">
            <v>0</v>
          </cell>
          <cell r="BO23">
            <v>0</v>
          </cell>
          <cell r="BT23">
            <v>19.3</v>
          </cell>
          <cell r="BU23" t="str">
            <v>W</v>
          </cell>
          <cell r="BW23">
            <v>4.6333333333333346</v>
          </cell>
          <cell r="BX23" t="str">
            <v>W</v>
          </cell>
          <cell r="CA23">
            <v>333</v>
          </cell>
          <cell r="CB23">
            <v>578</v>
          </cell>
        </row>
        <row r="24">
          <cell r="AP24">
            <v>7.3</v>
          </cell>
          <cell r="AR24">
            <v>14.8</v>
          </cell>
          <cell r="AT24">
            <v>11.318750000000001</v>
          </cell>
          <cell r="BN24">
            <v>1.4</v>
          </cell>
          <cell r="BO24">
            <v>0</v>
          </cell>
          <cell r="BT24">
            <v>22.5</v>
          </cell>
          <cell r="BU24" t="str">
            <v>ENE</v>
          </cell>
          <cell r="BW24">
            <v>2.6333333333333324</v>
          </cell>
          <cell r="BX24" t="str">
            <v>W</v>
          </cell>
          <cell r="CA24">
            <v>90</v>
          </cell>
          <cell r="CB24">
            <v>345</v>
          </cell>
        </row>
        <row r="25">
          <cell r="AP25">
            <v>4.0999999999999996</v>
          </cell>
          <cell r="AR25">
            <v>13.1</v>
          </cell>
          <cell r="AT25">
            <v>8.7583333333333346</v>
          </cell>
          <cell r="BN25">
            <v>0</v>
          </cell>
          <cell r="BO25">
            <v>0</v>
          </cell>
          <cell r="BT25">
            <v>19.3</v>
          </cell>
          <cell r="BU25" t="str">
            <v>SE</v>
          </cell>
          <cell r="BW25">
            <v>2.5</v>
          </cell>
          <cell r="BX25" t="str">
            <v>W</v>
          </cell>
          <cell r="CA25">
            <v>220</v>
          </cell>
          <cell r="CB25">
            <v>677</v>
          </cell>
        </row>
        <row r="26">
          <cell r="AP26">
            <v>2.7</v>
          </cell>
          <cell r="AR26">
            <v>15.4</v>
          </cell>
          <cell r="AT26">
            <v>8.1062499999999975</v>
          </cell>
          <cell r="BN26">
            <v>0.2</v>
          </cell>
          <cell r="BO26">
            <v>0</v>
          </cell>
          <cell r="BT26">
            <v>19.3</v>
          </cell>
          <cell r="BU26" t="str">
            <v>SSE</v>
          </cell>
          <cell r="BW26">
            <v>4.7333333333333343</v>
          </cell>
          <cell r="BX26" t="str">
            <v>W</v>
          </cell>
          <cell r="CA26">
            <v>319</v>
          </cell>
          <cell r="CB26">
            <v>571</v>
          </cell>
        </row>
        <row r="27">
          <cell r="AP27">
            <v>2.5</v>
          </cell>
          <cell r="AR27">
            <v>13.4</v>
          </cell>
          <cell r="AT27">
            <v>7.2562500000000014</v>
          </cell>
          <cell r="BN27">
            <v>0</v>
          </cell>
          <cell r="BO27">
            <v>0</v>
          </cell>
          <cell r="BT27">
            <v>19.3</v>
          </cell>
          <cell r="BU27" t="str">
            <v>E</v>
          </cell>
          <cell r="BW27">
            <v>4.333333333333333</v>
          </cell>
          <cell r="BX27" t="str">
            <v>W</v>
          </cell>
          <cell r="CA27">
            <v>296</v>
          </cell>
          <cell r="CB27">
            <v>547</v>
          </cell>
        </row>
        <row r="28">
          <cell r="AP28">
            <v>2.9</v>
          </cell>
          <cell r="AR28">
            <v>14.3</v>
          </cell>
          <cell r="AT28">
            <v>7.7895833333333355</v>
          </cell>
          <cell r="BN28">
            <v>0</v>
          </cell>
          <cell r="BO28">
            <v>0</v>
          </cell>
          <cell r="BT28">
            <v>17.7</v>
          </cell>
          <cell r="BU28" t="str">
            <v>E</v>
          </cell>
          <cell r="BW28">
            <v>4.3</v>
          </cell>
          <cell r="BX28" t="str">
            <v>W</v>
          </cell>
          <cell r="CA28">
            <v>275</v>
          </cell>
          <cell r="CB28">
            <v>510</v>
          </cell>
        </row>
        <row r="29">
          <cell r="AP29">
            <v>5.5</v>
          </cell>
          <cell r="AR29">
            <v>11.8</v>
          </cell>
          <cell r="AT29">
            <v>8.7375000000000007</v>
          </cell>
          <cell r="BN29">
            <v>0</v>
          </cell>
          <cell r="BO29">
            <v>0</v>
          </cell>
          <cell r="BT29">
            <v>16.100000000000001</v>
          </cell>
          <cell r="BU29" t="str">
            <v>SW</v>
          </cell>
          <cell r="BW29">
            <v>2.6999999999999988</v>
          </cell>
          <cell r="BX29" t="str">
            <v>W</v>
          </cell>
          <cell r="CA29">
            <v>78</v>
          </cell>
          <cell r="CB29">
            <v>258</v>
          </cell>
        </row>
        <row r="30">
          <cell r="AP30">
            <v>4.7</v>
          </cell>
          <cell r="AR30">
            <v>17.100000000000001</v>
          </cell>
          <cell r="AT30">
            <v>10.037500000000001</v>
          </cell>
          <cell r="BN30">
            <v>0</v>
          </cell>
          <cell r="BO30">
            <v>0</v>
          </cell>
          <cell r="BT30">
            <v>32.200000000000003</v>
          </cell>
          <cell r="BU30" t="str">
            <v>E</v>
          </cell>
          <cell r="BW30">
            <v>3.975000000000001</v>
          </cell>
          <cell r="BX30" t="str">
            <v>W</v>
          </cell>
          <cell r="CA30">
            <v>306</v>
          </cell>
          <cell r="CB30">
            <v>555</v>
          </cell>
        </row>
        <row r="31">
          <cell r="AP31">
            <v>2.1</v>
          </cell>
          <cell r="AR31">
            <v>10.6</v>
          </cell>
          <cell r="AT31">
            <v>6.8833333333333337</v>
          </cell>
          <cell r="BN31">
            <v>0</v>
          </cell>
          <cell r="BO31">
            <v>0</v>
          </cell>
          <cell r="BT31">
            <v>20.9</v>
          </cell>
          <cell r="BU31" t="str">
            <v>SE</v>
          </cell>
          <cell r="BW31">
            <v>2.2999999999999994</v>
          </cell>
          <cell r="BX31" t="str">
            <v>W</v>
          </cell>
          <cell r="CA31">
            <v>194</v>
          </cell>
          <cell r="CB31">
            <v>687</v>
          </cell>
        </row>
        <row r="32">
          <cell r="AP32">
            <v>3.8</v>
          </cell>
          <cell r="AR32">
            <v>8.8000000000000007</v>
          </cell>
          <cell r="AT32">
            <v>6.5687499999999988</v>
          </cell>
          <cell r="BN32">
            <v>0</v>
          </cell>
          <cell r="BO32">
            <v>0</v>
          </cell>
          <cell r="BT32">
            <v>9.6999999999999993</v>
          </cell>
          <cell r="BU32" t="str">
            <v>SE</v>
          </cell>
          <cell r="BW32">
            <v>1.0000000000000004</v>
          </cell>
          <cell r="BX32" t="str">
            <v>W</v>
          </cell>
          <cell r="CA32">
            <v>76</v>
          </cell>
          <cell r="CB32">
            <v>190</v>
          </cell>
        </row>
        <row r="33">
          <cell r="AP33">
            <v>1.9</v>
          </cell>
          <cell r="AR33">
            <v>9.3000000000000007</v>
          </cell>
          <cell r="AT33">
            <v>5.864583333333333</v>
          </cell>
          <cell r="BN33">
            <v>0</v>
          </cell>
          <cell r="BO33">
            <v>0</v>
          </cell>
          <cell r="BT33">
            <v>14.5</v>
          </cell>
          <cell r="BU33" t="str">
            <v>SE</v>
          </cell>
          <cell r="BW33">
            <v>2.2000000000000006</v>
          </cell>
          <cell r="BX33" t="str">
            <v>W</v>
          </cell>
          <cell r="CA33">
            <v>133</v>
          </cell>
          <cell r="CB33">
            <v>431</v>
          </cell>
        </row>
        <row r="34">
          <cell r="AP34">
            <v>1.9</v>
          </cell>
          <cell r="AR34">
            <v>8.6999999999999993</v>
          </cell>
          <cell r="AT34">
            <v>5.4145833333333329</v>
          </cell>
          <cell r="BN34">
            <v>2</v>
          </cell>
          <cell r="BO34">
            <v>0</v>
          </cell>
          <cell r="BT34">
            <v>17.7</v>
          </cell>
          <cell r="BU34" t="str">
            <v>WNW</v>
          </cell>
          <cell r="BW34">
            <v>2.4333333333333322</v>
          </cell>
          <cell r="BX34" t="str">
            <v>W</v>
          </cell>
          <cell r="CA34">
            <v>89</v>
          </cell>
          <cell r="CB34">
            <v>214</v>
          </cell>
        </row>
        <row r="35">
          <cell r="AP35">
            <v>4.8</v>
          </cell>
          <cell r="AR35">
            <v>7.1</v>
          </cell>
          <cell r="AT35">
            <v>6.0854166666666671</v>
          </cell>
          <cell r="BN35">
            <v>27.4</v>
          </cell>
          <cell r="BO35">
            <v>0</v>
          </cell>
          <cell r="BT35">
            <v>11.3</v>
          </cell>
          <cell r="BU35" t="str">
            <v>W</v>
          </cell>
          <cell r="BW35">
            <v>0.50000000000000011</v>
          </cell>
          <cell r="BX35" t="str">
            <v>ESE</v>
          </cell>
          <cell r="CA35">
            <v>25</v>
          </cell>
          <cell r="CB35">
            <v>56</v>
          </cell>
        </row>
        <row r="36">
          <cell r="AP36">
            <v>6.3</v>
          </cell>
          <cell r="AR36">
            <v>12.1</v>
          </cell>
          <cell r="AT36">
            <v>8.9979166666666668</v>
          </cell>
          <cell r="BN36">
            <v>0</v>
          </cell>
          <cell r="BO36">
            <v>0</v>
          </cell>
          <cell r="BT36">
            <v>17.7</v>
          </cell>
          <cell r="BU36" t="str">
            <v>ENE</v>
          </cell>
          <cell r="BW36">
            <v>0.9666666666666669</v>
          </cell>
          <cell r="BX36" t="str">
            <v>W</v>
          </cell>
          <cell r="CA36">
            <v>117</v>
          </cell>
          <cell r="CB36">
            <v>666</v>
          </cell>
        </row>
        <row r="37">
          <cell r="AP37">
            <v>6.6</v>
          </cell>
          <cell r="AR37">
            <v>14.9</v>
          </cell>
          <cell r="AT37">
            <v>9.9395833333333332</v>
          </cell>
          <cell r="BN37">
            <v>0</v>
          </cell>
          <cell r="BO37">
            <v>0</v>
          </cell>
          <cell r="BT37">
            <v>17.7</v>
          </cell>
          <cell r="BU37" t="str">
            <v>WNW</v>
          </cell>
          <cell r="BW37">
            <v>2.7666666666666671</v>
          </cell>
          <cell r="BX37" t="str">
            <v>WNW</v>
          </cell>
          <cell r="CA37">
            <v>184</v>
          </cell>
          <cell r="CB37">
            <v>779</v>
          </cell>
        </row>
        <row r="38">
          <cell r="AP38">
            <v>5.9</v>
          </cell>
          <cell r="AR38">
            <v>15.3</v>
          </cell>
          <cell r="AT38">
            <v>9.6583333333333368</v>
          </cell>
          <cell r="BN38">
            <v>0</v>
          </cell>
          <cell r="BO38">
            <v>0</v>
          </cell>
          <cell r="BT38">
            <v>17.7</v>
          </cell>
          <cell r="BU38" t="str">
            <v>WNW</v>
          </cell>
          <cell r="BW38">
            <v>4.0333333333333323</v>
          </cell>
          <cell r="BX38" t="str">
            <v>W</v>
          </cell>
          <cell r="CA38">
            <v>242</v>
          </cell>
          <cell r="CB38">
            <v>573</v>
          </cell>
        </row>
        <row r="39">
          <cell r="AP39">
            <v>5.6</v>
          </cell>
          <cell r="AR39">
            <v>14.3</v>
          </cell>
          <cell r="AT39">
            <v>9.2937499999999975</v>
          </cell>
          <cell r="BN39">
            <v>0</v>
          </cell>
          <cell r="BO39">
            <v>0</v>
          </cell>
          <cell r="BT39">
            <v>14.5</v>
          </cell>
          <cell r="BU39" t="str">
            <v>WNW</v>
          </cell>
          <cell r="BW39">
            <v>4.1333333333333329</v>
          </cell>
          <cell r="BX39" t="str">
            <v>W</v>
          </cell>
          <cell r="CA39">
            <v>242</v>
          </cell>
          <cell r="CB39">
            <v>541</v>
          </cell>
        </row>
        <row r="40">
          <cell r="AP40">
            <v>5.5</v>
          </cell>
          <cell r="AR40">
            <v>10.6</v>
          </cell>
          <cell r="AT40">
            <v>8.654166666666665</v>
          </cell>
          <cell r="BN40">
            <v>0</v>
          </cell>
          <cell r="BO40">
            <v>0</v>
          </cell>
          <cell r="BT40">
            <v>17.7</v>
          </cell>
          <cell r="BU40" t="str">
            <v>NW</v>
          </cell>
          <cell r="BW40">
            <v>1.8999999999999988</v>
          </cell>
          <cell r="BX40" t="str">
            <v>W</v>
          </cell>
          <cell r="CA40">
            <v>72</v>
          </cell>
          <cell r="CB40">
            <v>156</v>
          </cell>
        </row>
        <row r="41">
          <cell r="AP41">
            <v>4.7</v>
          </cell>
          <cell r="AR41">
            <v>14.6</v>
          </cell>
          <cell r="AT41">
            <v>9.2812499999999982</v>
          </cell>
          <cell r="BN41">
            <v>0</v>
          </cell>
          <cell r="BO41">
            <v>0</v>
          </cell>
          <cell r="BT41">
            <v>12.9</v>
          </cell>
          <cell r="BU41" t="str">
            <v>NW</v>
          </cell>
          <cell r="BW41">
            <v>2.2000000000000006</v>
          </cell>
          <cell r="BX41" t="str">
            <v>W</v>
          </cell>
          <cell r="CA41">
            <v>231</v>
          </cell>
          <cell r="CB41">
            <v>540</v>
          </cell>
        </row>
        <row r="43">
          <cell r="AP43">
            <v>6.7677419354838717</v>
          </cell>
          <cell r="AR43">
            <v>16.803225806451614</v>
          </cell>
          <cell r="AT43">
            <v>11.442405913978495</v>
          </cell>
          <cell r="AU43">
            <v>10.035483870967743</v>
          </cell>
          <cell r="BN43">
            <v>31</v>
          </cell>
          <cell r="BO43">
            <v>0</v>
          </cell>
          <cell r="BW43">
            <v>3.6608198924731181</v>
          </cell>
          <cell r="CA43">
            <v>237.32258064516128</v>
          </cell>
        </row>
        <row r="44">
          <cell r="AP44">
            <v>14.4</v>
          </cell>
          <cell r="AR44">
            <v>27.3</v>
          </cell>
          <cell r="AT44">
            <v>18.34791666666667</v>
          </cell>
          <cell r="BN44">
            <v>27.4</v>
          </cell>
          <cell r="BO44">
            <v>0</v>
          </cell>
          <cell r="BT44">
            <v>61.2</v>
          </cell>
          <cell r="CB44">
            <v>779</v>
          </cell>
        </row>
        <row r="45">
          <cell r="AP45">
            <v>1.9</v>
          </cell>
          <cell r="AR45">
            <v>7.1</v>
          </cell>
          <cell r="AT45">
            <v>5.4145833333333329</v>
          </cell>
        </row>
        <row r="47">
          <cell r="AQ47">
            <v>1.9</v>
          </cell>
          <cell r="AR47" t="str">
            <v>23/24-ott</v>
          </cell>
        </row>
        <row r="48">
          <cell r="AQ48">
            <v>27.3</v>
          </cell>
          <cell r="AR48">
            <v>40828</v>
          </cell>
          <cell r="BU48">
            <v>61.2</v>
          </cell>
        </row>
        <row r="49">
          <cell r="AQ49">
            <v>5.4145833333333329</v>
          </cell>
          <cell r="AR49">
            <v>40840</v>
          </cell>
          <cell r="BU49">
            <v>40823</v>
          </cell>
        </row>
        <row r="50">
          <cell r="AQ50">
            <v>18.34791666666667</v>
          </cell>
          <cell r="AR50" t="str">
            <v>3/11-ott</v>
          </cell>
          <cell r="BU50" t="str">
            <v>13:00</v>
          </cell>
        </row>
        <row r="51">
          <cell r="BU51" t="str">
            <v>WSW</v>
          </cell>
        </row>
        <row r="55">
          <cell r="AQ55">
            <v>6.7677419354838717</v>
          </cell>
          <cell r="BW55" t="str">
            <v>W</v>
          </cell>
        </row>
        <row r="56">
          <cell r="AQ56">
            <v>16.803225806451614</v>
          </cell>
        </row>
        <row r="57">
          <cell r="AQ57">
            <v>11.442405913978495</v>
          </cell>
          <cell r="AX57">
            <v>13.21576603302611</v>
          </cell>
        </row>
        <row r="59">
          <cell r="AW59">
            <v>1078.4000000000001</v>
          </cell>
        </row>
        <row r="60">
          <cell r="AW60">
            <v>12</v>
          </cell>
        </row>
        <row r="61">
          <cell r="AR61">
            <v>40841</v>
          </cell>
        </row>
        <row r="63">
          <cell r="AQ63">
            <v>0</v>
          </cell>
        </row>
        <row r="65">
          <cell r="AQ65">
            <v>0</v>
          </cell>
        </row>
        <row r="66">
          <cell r="AQ66">
            <v>4</v>
          </cell>
        </row>
      </sheetData>
      <sheetData sheetId="10">
        <row r="11">
          <cell r="AP11">
            <v>4.0999999999999996</v>
          </cell>
          <cell r="AR11">
            <v>13.2</v>
          </cell>
          <cell r="AT11">
            <v>7.8083333333333362</v>
          </cell>
          <cell r="BN11">
            <v>0</v>
          </cell>
          <cell r="BO11">
            <v>0</v>
          </cell>
          <cell r="BT11">
            <v>17.7</v>
          </cell>
          <cell r="BU11" t="str">
            <v>WNW</v>
          </cell>
          <cell r="BW11">
            <v>3.9666666666666686</v>
          </cell>
          <cell r="BX11" t="str">
            <v>W</v>
          </cell>
          <cell r="CA11">
            <v>243</v>
          </cell>
          <cell r="CB11">
            <v>487</v>
          </cell>
        </row>
        <row r="12">
          <cell r="AP12">
            <v>6.1</v>
          </cell>
          <cell r="AR12">
            <v>11.4</v>
          </cell>
          <cell r="AT12">
            <v>9.2187500000000018</v>
          </cell>
          <cell r="BN12">
            <v>0</v>
          </cell>
          <cell r="BO12">
            <v>0</v>
          </cell>
          <cell r="BT12">
            <v>14.5</v>
          </cell>
          <cell r="BU12" t="str">
            <v>SE</v>
          </cell>
          <cell r="BW12">
            <v>1.0000000000000004</v>
          </cell>
          <cell r="BX12" t="str">
            <v>WNW</v>
          </cell>
          <cell r="CA12">
            <v>89</v>
          </cell>
          <cell r="CB12">
            <v>473</v>
          </cell>
        </row>
        <row r="13">
          <cell r="AP13">
            <v>8.1999999999999993</v>
          </cell>
          <cell r="AR13">
            <v>10.3</v>
          </cell>
          <cell r="AT13">
            <v>8.8374999999999986</v>
          </cell>
          <cell r="BN13">
            <v>11.8</v>
          </cell>
          <cell r="BO13">
            <v>0</v>
          </cell>
          <cell r="BT13">
            <v>8</v>
          </cell>
          <cell r="BU13" t="str">
            <v>ENE</v>
          </cell>
          <cell r="BW13">
            <v>0.10000000000000002</v>
          </cell>
          <cell r="BX13" t="str">
            <v>WNW</v>
          </cell>
          <cell r="CA13">
            <v>32</v>
          </cell>
          <cell r="CB13">
            <v>132</v>
          </cell>
        </row>
        <row r="14">
          <cell r="AP14">
            <v>8.4</v>
          </cell>
          <cell r="AR14">
            <v>11.2</v>
          </cell>
          <cell r="AT14">
            <v>9.5354166666666682</v>
          </cell>
          <cell r="BN14">
            <v>78.999999999999986</v>
          </cell>
          <cell r="BO14">
            <v>0</v>
          </cell>
          <cell r="BT14">
            <v>22.5</v>
          </cell>
          <cell r="BU14" t="str">
            <v>W</v>
          </cell>
          <cell r="BW14">
            <v>2.2000000000000006</v>
          </cell>
          <cell r="BX14" t="str">
            <v>N</v>
          </cell>
          <cell r="CA14">
            <v>8</v>
          </cell>
          <cell r="CB14">
            <v>32</v>
          </cell>
        </row>
        <row r="15">
          <cell r="AP15">
            <v>9.6999999999999993</v>
          </cell>
          <cell r="AR15">
            <v>12.4</v>
          </cell>
          <cell r="AT15">
            <v>11.25</v>
          </cell>
          <cell r="BN15">
            <v>117.40000000000003</v>
          </cell>
          <cell r="BO15">
            <v>0</v>
          </cell>
          <cell r="BT15">
            <v>35.4</v>
          </cell>
          <cell r="BU15" t="str">
            <v>ENE</v>
          </cell>
          <cell r="BW15">
            <v>5.481250000000002</v>
          </cell>
          <cell r="BX15" t="str">
            <v>N</v>
          </cell>
          <cell r="CA15">
            <v>5</v>
          </cell>
          <cell r="CB15">
            <v>28</v>
          </cell>
        </row>
        <row r="16">
          <cell r="AP16">
            <v>10.8</v>
          </cell>
          <cell r="AR16">
            <v>13.1</v>
          </cell>
          <cell r="AT16">
            <v>12.041666666666663</v>
          </cell>
          <cell r="BN16">
            <v>48.20000000000001</v>
          </cell>
          <cell r="BO16">
            <v>0</v>
          </cell>
          <cell r="BT16">
            <v>40.200000000000003</v>
          </cell>
          <cell r="BU16" t="str">
            <v>WNW</v>
          </cell>
          <cell r="BW16">
            <v>4.5499999999999989</v>
          </cell>
          <cell r="BX16" t="str">
            <v>N</v>
          </cell>
          <cell r="CA16">
            <v>13</v>
          </cell>
          <cell r="CB16">
            <v>93</v>
          </cell>
        </row>
        <row r="17">
          <cell r="AP17">
            <v>8.6999999999999993</v>
          </cell>
          <cell r="AR17">
            <v>11.2</v>
          </cell>
          <cell r="AT17">
            <v>9.9124999999999996</v>
          </cell>
          <cell r="BN17">
            <v>24.399999999999991</v>
          </cell>
          <cell r="BO17">
            <v>0</v>
          </cell>
          <cell r="BT17">
            <v>14.5</v>
          </cell>
          <cell r="BU17" t="str">
            <v>NNE</v>
          </cell>
          <cell r="BW17">
            <v>1.3666666666666671</v>
          </cell>
          <cell r="BX17" t="str">
            <v>W</v>
          </cell>
          <cell r="CA17">
            <v>39</v>
          </cell>
          <cell r="CB17">
            <v>100</v>
          </cell>
        </row>
        <row r="18">
          <cell r="AP18">
            <v>8.3000000000000007</v>
          </cell>
          <cell r="AR18">
            <v>10.6</v>
          </cell>
          <cell r="AT18">
            <v>9.1812500000000004</v>
          </cell>
          <cell r="BN18">
            <v>40</v>
          </cell>
          <cell r="BO18">
            <v>0</v>
          </cell>
          <cell r="BT18">
            <v>20.9</v>
          </cell>
          <cell r="BU18" t="str">
            <v>WNW</v>
          </cell>
          <cell r="BW18">
            <v>3.7666666666666675</v>
          </cell>
          <cell r="BX18" t="str">
            <v>N</v>
          </cell>
          <cell r="CA18">
            <v>28</v>
          </cell>
          <cell r="CB18">
            <v>91</v>
          </cell>
        </row>
        <row r="19">
          <cell r="AP19">
            <v>6.8</v>
          </cell>
          <cell r="AR19">
            <v>15.3</v>
          </cell>
          <cell r="AT19">
            <v>10.420833333333333</v>
          </cell>
          <cell r="BN19">
            <v>11.799999999999999</v>
          </cell>
          <cell r="BO19">
            <v>0</v>
          </cell>
          <cell r="BT19">
            <v>14.5</v>
          </cell>
          <cell r="BU19" t="str">
            <v>WNW</v>
          </cell>
          <cell r="BW19">
            <v>2.8666666666666671</v>
          </cell>
          <cell r="BX19" t="str">
            <v>N</v>
          </cell>
          <cell r="CA19">
            <v>152</v>
          </cell>
          <cell r="CB19">
            <v>587</v>
          </cell>
        </row>
        <row r="20">
          <cell r="AP20">
            <v>5.4</v>
          </cell>
          <cell r="AR20">
            <v>14.6</v>
          </cell>
          <cell r="AT20">
            <v>9.0666666666666664</v>
          </cell>
          <cell r="BN20">
            <v>0</v>
          </cell>
          <cell r="BO20">
            <v>0</v>
          </cell>
          <cell r="BT20">
            <v>17.7</v>
          </cell>
          <cell r="BU20" t="str">
            <v>W</v>
          </cell>
          <cell r="BW20">
            <v>4.0333333333333323</v>
          </cell>
          <cell r="BX20" t="str">
            <v>W</v>
          </cell>
          <cell r="CA20">
            <v>233</v>
          </cell>
          <cell r="CB20">
            <v>443</v>
          </cell>
        </row>
        <row r="21">
          <cell r="AP21">
            <v>5</v>
          </cell>
          <cell r="AR21">
            <v>11.6</v>
          </cell>
          <cell r="AT21">
            <v>8.3520833333333346</v>
          </cell>
          <cell r="BN21">
            <v>0</v>
          </cell>
          <cell r="BO21">
            <v>0</v>
          </cell>
          <cell r="BT21">
            <v>20.9</v>
          </cell>
          <cell r="BU21" t="str">
            <v>E</v>
          </cell>
          <cell r="BW21">
            <v>3.1999999999999993</v>
          </cell>
          <cell r="BX21" t="str">
            <v>W</v>
          </cell>
          <cell r="CA21">
            <v>111</v>
          </cell>
          <cell r="CB21">
            <v>504</v>
          </cell>
        </row>
        <row r="22">
          <cell r="AP22">
            <v>3.3</v>
          </cell>
          <cell r="AR22">
            <v>11</v>
          </cell>
          <cell r="AT22">
            <v>7.5354166666666655</v>
          </cell>
          <cell r="BN22">
            <v>0</v>
          </cell>
          <cell r="BO22">
            <v>0</v>
          </cell>
          <cell r="BT22">
            <v>14.5</v>
          </cell>
          <cell r="BU22" t="str">
            <v>W</v>
          </cell>
          <cell r="BW22">
            <v>1.4333333333333333</v>
          </cell>
          <cell r="BX22" t="str">
            <v>W</v>
          </cell>
          <cell r="CA22">
            <v>109</v>
          </cell>
          <cell r="CB22">
            <v>513</v>
          </cell>
        </row>
        <row r="23">
          <cell r="AP23">
            <v>2.4</v>
          </cell>
          <cell r="AR23">
            <v>11.8</v>
          </cell>
          <cell r="AT23">
            <v>6.0437499999999984</v>
          </cell>
          <cell r="BN23">
            <v>0</v>
          </cell>
          <cell r="BO23">
            <v>0</v>
          </cell>
          <cell r="BT23">
            <v>16.100000000000001</v>
          </cell>
          <cell r="BU23" t="str">
            <v>WSW</v>
          </cell>
          <cell r="BW23">
            <v>4.0000000000000018</v>
          </cell>
          <cell r="BX23" t="str">
            <v>W</v>
          </cell>
          <cell r="CA23">
            <v>225</v>
          </cell>
          <cell r="CB23">
            <v>459</v>
          </cell>
        </row>
        <row r="24">
          <cell r="AP24">
            <v>1.8</v>
          </cell>
          <cell r="AR24">
            <v>11.4</v>
          </cell>
          <cell r="AT24">
            <v>5.7374999999999998</v>
          </cell>
          <cell r="BN24">
            <v>0</v>
          </cell>
          <cell r="BO24">
            <v>0</v>
          </cell>
          <cell r="BT24">
            <v>16.100000000000001</v>
          </cell>
          <cell r="BU24" t="str">
            <v>NW</v>
          </cell>
          <cell r="BW24">
            <v>4.2666666666666675</v>
          </cell>
          <cell r="BX24" t="str">
            <v>W</v>
          </cell>
          <cell r="CA24">
            <v>243</v>
          </cell>
          <cell r="CB24">
            <v>441</v>
          </cell>
        </row>
        <row r="25">
          <cell r="AP25">
            <v>0.9</v>
          </cell>
          <cell r="AR25">
            <v>10.7</v>
          </cell>
          <cell r="AT25">
            <v>4.8604166666666666</v>
          </cell>
          <cell r="BN25">
            <v>0</v>
          </cell>
          <cell r="BO25">
            <v>0</v>
          </cell>
          <cell r="BT25">
            <v>14.5</v>
          </cell>
          <cell r="BU25" t="str">
            <v>SE</v>
          </cell>
          <cell r="BW25">
            <v>4.3333333333333339</v>
          </cell>
          <cell r="BX25" t="str">
            <v>W</v>
          </cell>
          <cell r="CA25">
            <v>239</v>
          </cell>
          <cell r="CB25">
            <v>432</v>
          </cell>
        </row>
        <row r="26">
          <cell r="AP26">
            <v>0.9</v>
          </cell>
          <cell r="AR26">
            <v>10.7</v>
          </cell>
          <cell r="AT26">
            <v>4.895833333333333</v>
          </cell>
          <cell r="BN26">
            <v>0</v>
          </cell>
          <cell r="BO26">
            <v>0</v>
          </cell>
          <cell r="BT26">
            <v>17.7</v>
          </cell>
          <cell r="BU26" t="str">
            <v>NNW</v>
          </cell>
          <cell r="BW26">
            <v>4.6666666666666679</v>
          </cell>
          <cell r="BX26" t="str">
            <v>W</v>
          </cell>
          <cell r="CA26">
            <v>239</v>
          </cell>
          <cell r="CB26">
            <v>436</v>
          </cell>
        </row>
        <row r="27">
          <cell r="AP27">
            <v>0.5</v>
          </cell>
          <cell r="AR27">
            <v>10.199999999999999</v>
          </cell>
          <cell r="AT27">
            <v>4.4666666666666668</v>
          </cell>
          <cell r="BN27">
            <v>0</v>
          </cell>
          <cell r="BO27">
            <v>0</v>
          </cell>
          <cell r="BT27">
            <v>14.5</v>
          </cell>
          <cell r="BU27" t="str">
            <v>WNW</v>
          </cell>
          <cell r="BW27">
            <v>4.2666666666666684</v>
          </cell>
          <cell r="BX27" t="str">
            <v>W</v>
          </cell>
          <cell r="CA27">
            <v>231</v>
          </cell>
          <cell r="CB27">
            <v>420</v>
          </cell>
        </row>
        <row r="28">
          <cell r="AP28">
            <v>0.7</v>
          </cell>
          <cell r="AR28">
            <v>10.199999999999999</v>
          </cell>
          <cell r="AT28">
            <v>4.4708333333333341</v>
          </cell>
          <cell r="BN28">
            <v>0</v>
          </cell>
          <cell r="BO28">
            <v>0</v>
          </cell>
          <cell r="BT28">
            <v>16.100000000000001</v>
          </cell>
          <cell r="BU28" t="str">
            <v>WSW</v>
          </cell>
          <cell r="BW28">
            <v>4.2333333333333352</v>
          </cell>
          <cell r="BX28" t="str">
            <v>W</v>
          </cell>
          <cell r="CA28">
            <v>229</v>
          </cell>
          <cell r="CB28">
            <v>420</v>
          </cell>
        </row>
        <row r="29">
          <cell r="AP29">
            <v>1</v>
          </cell>
          <cell r="AR29">
            <v>9.6</v>
          </cell>
          <cell r="AT29">
            <v>4.2375000000000007</v>
          </cell>
          <cell r="BN29">
            <v>0</v>
          </cell>
          <cell r="BO29">
            <v>0</v>
          </cell>
          <cell r="BT29">
            <v>14.5</v>
          </cell>
          <cell r="BU29" t="str">
            <v>SE</v>
          </cell>
          <cell r="BW29">
            <v>3.5666666666666651</v>
          </cell>
          <cell r="BX29" t="str">
            <v>W</v>
          </cell>
          <cell r="CA29">
            <v>204</v>
          </cell>
          <cell r="CB29">
            <v>432</v>
          </cell>
        </row>
        <row r="30">
          <cell r="AP30">
            <v>1.7</v>
          </cell>
          <cell r="AR30">
            <v>8.9</v>
          </cell>
          <cell r="AT30">
            <v>4.2958333333333334</v>
          </cell>
          <cell r="BN30">
            <v>0</v>
          </cell>
          <cell r="BO30">
            <v>0</v>
          </cell>
          <cell r="BT30">
            <v>12.9</v>
          </cell>
          <cell r="BU30" t="str">
            <v>E</v>
          </cell>
          <cell r="BW30">
            <v>2.1333333333333333</v>
          </cell>
          <cell r="BX30" t="str">
            <v>W</v>
          </cell>
          <cell r="CA30">
            <v>218</v>
          </cell>
          <cell r="CB30">
            <v>397</v>
          </cell>
        </row>
        <row r="31">
          <cell r="AP31">
            <v>0.5</v>
          </cell>
          <cell r="AR31">
            <v>5.7</v>
          </cell>
          <cell r="AT31">
            <v>2.9499999999999997</v>
          </cell>
          <cell r="BN31">
            <v>0</v>
          </cell>
          <cell r="BO31">
            <v>0</v>
          </cell>
          <cell r="BT31">
            <v>11.3</v>
          </cell>
          <cell r="BU31" t="str">
            <v>WNW</v>
          </cell>
          <cell r="BW31">
            <v>1.4999999999999998</v>
          </cell>
          <cell r="BX31" t="str">
            <v>WNW</v>
          </cell>
          <cell r="CA31">
            <v>77</v>
          </cell>
          <cell r="CB31">
            <v>156</v>
          </cell>
        </row>
        <row r="32">
          <cell r="AP32">
            <v>0.8</v>
          </cell>
          <cell r="AR32">
            <v>8.1</v>
          </cell>
          <cell r="AT32">
            <v>3.9937499999999986</v>
          </cell>
          <cell r="BN32">
            <v>0</v>
          </cell>
          <cell r="BO32">
            <v>0</v>
          </cell>
          <cell r="BT32">
            <v>17.7</v>
          </cell>
          <cell r="BU32" t="str">
            <v>WNW</v>
          </cell>
          <cell r="BW32">
            <v>2.3000000000000007</v>
          </cell>
          <cell r="BX32" t="str">
            <v>W</v>
          </cell>
          <cell r="CA32">
            <v>156</v>
          </cell>
          <cell r="CB32">
            <v>381</v>
          </cell>
        </row>
        <row r="33">
          <cell r="AP33">
            <v>1.3</v>
          </cell>
          <cell r="AR33">
            <v>12.7</v>
          </cell>
          <cell r="AT33">
            <v>5.8562499999999993</v>
          </cell>
          <cell r="BN33">
            <v>0</v>
          </cell>
          <cell r="BO33">
            <v>0</v>
          </cell>
          <cell r="BT33">
            <v>14.5</v>
          </cell>
          <cell r="BU33" t="str">
            <v>W</v>
          </cell>
          <cell r="BW33">
            <v>4.3</v>
          </cell>
          <cell r="BX33" t="str">
            <v>W</v>
          </cell>
          <cell r="CA33">
            <v>217</v>
          </cell>
          <cell r="CB33">
            <v>392</v>
          </cell>
        </row>
        <row r="34">
          <cell r="AP34">
            <v>2.9</v>
          </cell>
          <cell r="AR34">
            <v>11.7</v>
          </cell>
          <cell r="AT34">
            <v>6.2020833333333369</v>
          </cell>
          <cell r="BN34">
            <v>0</v>
          </cell>
          <cell r="BO34">
            <v>0</v>
          </cell>
          <cell r="BT34">
            <v>17.7</v>
          </cell>
          <cell r="BU34" t="str">
            <v>WNW</v>
          </cell>
          <cell r="BW34">
            <v>4.4333333333333327</v>
          </cell>
          <cell r="BX34" t="str">
            <v>W</v>
          </cell>
          <cell r="CA34">
            <v>215</v>
          </cell>
          <cell r="CB34">
            <v>383</v>
          </cell>
        </row>
        <row r="35">
          <cell r="AP35">
            <v>2.2000000000000002</v>
          </cell>
          <cell r="AR35">
            <v>11.5</v>
          </cell>
          <cell r="AT35">
            <v>5.8249999999999984</v>
          </cell>
          <cell r="BN35">
            <v>0</v>
          </cell>
          <cell r="BO35">
            <v>0</v>
          </cell>
          <cell r="BT35">
            <v>17.7</v>
          </cell>
          <cell r="BU35" t="str">
            <v>WNW</v>
          </cell>
          <cell r="BW35">
            <v>4.366666666666668</v>
          </cell>
          <cell r="BX35" t="str">
            <v>W</v>
          </cell>
          <cell r="CA35">
            <v>202</v>
          </cell>
          <cell r="CB35">
            <v>374</v>
          </cell>
        </row>
        <row r="36">
          <cell r="AP36">
            <v>2.2000000000000002</v>
          </cell>
          <cell r="AR36">
            <v>11.8</v>
          </cell>
          <cell r="AT36">
            <v>5.6020833333333329</v>
          </cell>
          <cell r="BN36">
            <v>0</v>
          </cell>
          <cell r="BO36">
            <v>0</v>
          </cell>
          <cell r="BT36">
            <v>12.9</v>
          </cell>
          <cell r="BU36" t="str">
            <v>SE</v>
          </cell>
          <cell r="BW36">
            <v>3.3999999999999986</v>
          </cell>
          <cell r="BX36" t="str">
            <v>W</v>
          </cell>
          <cell r="CA36">
            <v>204</v>
          </cell>
          <cell r="CB36">
            <v>383</v>
          </cell>
        </row>
        <row r="37">
          <cell r="AP37">
            <v>2.2999999999999998</v>
          </cell>
          <cell r="AR37">
            <v>11.6</v>
          </cell>
          <cell r="AT37">
            <v>5.8270833333333343</v>
          </cell>
          <cell r="BN37">
            <v>0</v>
          </cell>
          <cell r="BO37">
            <v>0</v>
          </cell>
          <cell r="BT37">
            <v>12.9</v>
          </cell>
          <cell r="BU37" t="str">
            <v>SE</v>
          </cell>
          <cell r="BW37">
            <v>4.0000000000000018</v>
          </cell>
          <cell r="BX37" t="str">
            <v>W</v>
          </cell>
          <cell r="CA37">
            <v>206</v>
          </cell>
          <cell r="CB37">
            <v>374</v>
          </cell>
        </row>
        <row r="38">
          <cell r="AP38">
            <v>2.2000000000000002</v>
          </cell>
          <cell r="AR38">
            <v>10.3</v>
          </cell>
          <cell r="AT38">
            <v>5.0958333333333332</v>
          </cell>
          <cell r="BN38">
            <v>0</v>
          </cell>
          <cell r="BO38">
            <v>0</v>
          </cell>
          <cell r="BT38">
            <v>14.5</v>
          </cell>
          <cell r="BU38" t="str">
            <v>NW</v>
          </cell>
          <cell r="BW38">
            <v>3.6666666666666679</v>
          </cell>
          <cell r="BX38" t="str">
            <v>W</v>
          </cell>
          <cell r="CA38">
            <v>120</v>
          </cell>
          <cell r="CB38">
            <v>468</v>
          </cell>
        </row>
        <row r="39">
          <cell r="AP39">
            <v>2</v>
          </cell>
          <cell r="AR39">
            <v>9.6999999999999993</v>
          </cell>
          <cell r="AT39">
            <v>5.3270833333333343</v>
          </cell>
          <cell r="BN39">
            <v>0</v>
          </cell>
          <cell r="BO39">
            <v>0</v>
          </cell>
          <cell r="BT39">
            <v>12.9</v>
          </cell>
          <cell r="BU39" t="str">
            <v>SE</v>
          </cell>
          <cell r="BW39">
            <v>2.6</v>
          </cell>
          <cell r="BX39" t="str">
            <v>W</v>
          </cell>
          <cell r="CA39">
            <v>157</v>
          </cell>
          <cell r="CB39">
            <v>388</v>
          </cell>
        </row>
        <row r="40">
          <cell r="AP40">
            <v>1.9</v>
          </cell>
          <cell r="AR40">
            <v>9.8000000000000007</v>
          </cell>
          <cell r="AT40">
            <v>4.947916666666667</v>
          </cell>
          <cell r="BN40">
            <v>0</v>
          </cell>
          <cell r="BO40">
            <v>0</v>
          </cell>
          <cell r="BT40">
            <v>12.9</v>
          </cell>
          <cell r="BU40" t="str">
            <v>SE</v>
          </cell>
          <cell r="BW40">
            <v>3.1666666666666665</v>
          </cell>
          <cell r="BX40" t="str">
            <v>W</v>
          </cell>
          <cell r="CA40">
            <v>183</v>
          </cell>
          <cell r="CB40">
            <v>411</v>
          </cell>
        </row>
        <row r="43">
          <cell r="AP43">
            <v>3.7666666666666675</v>
          </cell>
          <cell r="AR43">
            <v>11.076666666666666</v>
          </cell>
          <cell r="AT43">
            <v>6.7931944444444436</v>
          </cell>
          <cell r="AU43">
            <v>7.3100000000000005</v>
          </cell>
          <cell r="BN43">
            <v>332.6</v>
          </cell>
          <cell r="BO43">
            <v>0</v>
          </cell>
          <cell r="BW43">
            <v>3.305486111111112</v>
          </cell>
          <cell r="CA43">
            <v>154.23333333333332</v>
          </cell>
        </row>
        <row r="44">
          <cell r="AP44">
            <v>10.8</v>
          </cell>
          <cell r="AR44">
            <v>15.3</v>
          </cell>
          <cell r="AT44">
            <v>12.041666666666663</v>
          </cell>
          <cell r="BN44">
            <v>117.40000000000003</v>
          </cell>
          <cell r="BO44">
            <v>0</v>
          </cell>
          <cell r="BT44">
            <v>40.200000000000003</v>
          </cell>
          <cell r="CB44">
            <v>587</v>
          </cell>
        </row>
        <row r="45">
          <cell r="AP45">
            <v>0.5</v>
          </cell>
          <cell r="AR45">
            <v>5.7</v>
          </cell>
          <cell r="AT45">
            <v>2.9499999999999997</v>
          </cell>
        </row>
        <row r="47">
          <cell r="AQ47">
            <v>0.5</v>
          </cell>
          <cell r="AR47" t="str">
            <v>17/21-nov</v>
          </cell>
        </row>
        <row r="48">
          <cell r="AQ48">
            <v>15.3</v>
          </cell>
          <cell r="AR48">
            <v>40856</v>
          </cell>
          <cell r="BU48">
            <v>40.200000000000003</v>
          </cell>
        </row>
        <row r="49">
          <cell r="AQ49">
            <v>2.9499999999999997</v>
          </cell>
          <cell r="AR49">
            <v>40868</v>
          </cell>
          <cell r="BU49">
            <v>40853</v>
          </cell>
        </row>
        <row r="50">
          <cell r="AQ50">
            <v>12.041666666666663</v>
          </cell>
          <cell r="AR50">
            <v>40853</v>
          </cell>
          <cell r="BU50" t="str">
            <v>11:00</v>
          </cell>
        </row>
        <row r="51">
          <cell r="BU51" t="str">
            <v>WNW</v>
          </cell>
        </row>
        <row r="55">
          <cell r="AQ55">
            <v>3.7666666666666675</v>
          </cell>
          <cell r="BW55" t="str">
            <v>W</v>
          </cell>
        </row>
        <row r="56">
          <cell r="AQ56">
            <v>11.076666666666666</v>
          </cell>
        </row>
        <row r="57">
          <cell r="AQ57">
            <v>6.7931944444444436</v>
          </cell>
          <cell r="AX57">
            <v>12.631895888609597</v>
          </cell>
        </row>
        <row r="59">
          <cell r="AW59">
            <v>1411</v>
          </cell>
        </row>
        <row r="60">
          <cell r="AW60">
            <v>12</v>
          </cell>
        </row>
        <row r="61">
          <cell r="AR61">
            <v>40852</v>
          </cell>
        </row>
        <row r="63">
          <cell r="AQ63">
            <v>0</v>
          </cell>
        </row>
        <row r="65">
          <cell r="AQ65">
            <v>0</v>
          </cell>
        </row>
        <row r="66">
          <cell r="AQ66">
            <v>7</v>
          </cell>
        </row>
      </sheetData>
      <sheetData sheetId="11">
        <row r="11">
          <cell r="AP11">
            <v>1.4</v>
          </cell>
          <cell r="AR11">
            <v>8.9</v>
          </cell>
          <cell r="AT11">
            <v>4.5937499999999991</v>
          </cell>
          <cell r="BN11">
            <v>0</v>
          </cell>
          <cell r="BO11">
            <v>0</v>
          </cell>
          <cell r="BT11">
            <v>17.7</v>
          </cell>
          <cell r="BU11" t="str">
            <v>WNW</v>
          </cell>
          <cell r="BW11">
            <v>3.7666666666666671</v>
          </cell>
          <cell r="BX11" t="str">
            <v>W</v>
          </cell>
          <cell r="CA11">
            <v>158</v>
          </cell>
          <cell r="CB11">
            <v>345</v>
          </cell>
        </row>
        <row r="12">
          <cell r="AP12">
            <v>3.2</v>
          </cell>
          <cell r="AR12">
            <v>9.3000000000000007</v>
          </cell>
          <cell r="AT12">
            <v>6.0645833333333341</v>
          </cell>
          <cell r="BN12">
            <v>0</v>
          </cell>
          <cell r="BO12">
            <v>0</v>
          </cell>
          <cell r="BT12">
            <v>12.9</v>
          </cell>
          <cell r="BU12" t="str">
            <v>NW</v>
          </cell>
          <cell r="BW12">
            <v>1.8000000000000005</v>
          </cell>
          <cell r="BX12" t="str">
            <v>W</v>
          </cell>
          <cell r="CA12">
            <v>111</v>
          </cell>
          <cell r="CB12">
            <v>482</v>
          </cell>
        </row>
        <row r="13">
          <cell r="AP13">
            <v>2.4</v>
          </cell>
          <cell r="AR13">
            <v>9.6999999999999993</v>
          </cell>
          <cell r="AT13">
            <v>5.072916666666667</v>
          </cell>
          <cell r="BN13">
            <v>0</v>
          </cell>
          <cell r="BO13">
            <v>0</v>
          </cell>
          <cell r="BT13">
            <v>12.9</v>
          </cell>
          <cell r="BU13" t="str">
            <v>W</v>
          </cell>
          <cell r="BW13">
            <v>2.4999999999999987</v>
          </cell>
          <cell r="BX13" t="str">
            <v>W</v>
          </cell>
          <cell r="CA13">
            <v>140</v>
          </cell>
          <cell r="CB13">
            <v>401</v>
          </cell>
        </row>
        <row r="14">
          <cell r="AP14">
            <v>2.4</v>
          </cell>
          <cell r="AR14">
            <v>11.4</v>
          </cell>
          <cell r="AT14">
            <v>6.3562499999999993</v>
          </cell>
          <cell r="BN14">
            <v>0</v>
          </cell>
          <cell r="BO14">
            <v>0</v>
          </cell>
          <cell r="BT14">
            <v>14.5</v>
          </cell>
          <cell r="BU14" t="str">
            <v>SE</v>
          </cell>
          <cell r="BW14">
            <v>2.9333333333333322</v>
          </cell>
          <cell r="BX14" t="str">
            <v>W</v>
          </cell>
          <cell r="CA14">
            <v>185</v>
          </cell>
          <cell r="CB14">
            <v>401</v>
          </cell>
        </row>
        <row r="15">
          <cell r="AP15">
            <v>4.8</v>
          </cell>
          <cell r="AR15">
            <v>11.4</v>
          </cell>
          <cell r="AT15">
            <v>8.4895833333333321</v>
          </cell>
          <cell r="BN15">
            <v>0</v>
          </cell>
          <cell r="BO15">
            <v>0</v>
          </cell>
          <cell r="BT15">
            <v>30.6</v>
          </cell>
          <cell r="BU15" t="str">
            <v>W</v>
          </cell>
          <cell r="BW15">
            <v>2.1</v>
          </cell>
          <cell r="BX15" t="str">
            <v>W</v>
          </cell>
          <cell r="CA15">
            <v>181</v>
          </cell>
          <cell r="CB15">
            <v>367</v>
          </cell>
        </row>
        <row r="16">
          <cell r="AP16">
            <v>0.9</v>
          </cell>
          <cell r="AR16">
            <v>9.8000000000000007</v>
          </cell>
          <cell r="AT16">
            <v>4.8979166666666663</v>
          </cell>
          <cell r="BN16">
            <v>0</v>
          </cell>
          <cell r="BO16">
            <v>0</v>
          </cell>
          <cell r="BT16">
            <v>19.3</v>
          </cell>
          <cell r="BU16" t="str">
            <v>W</v>
          </cell>
          <cell r="BW16">
            <v>3.9</v>
          </cell>
          <cell r="BX16" t="str">
            <v>W</v>
          </cell>
          <cell r="CA16">
            <v>190</v>
          </cell>
          <cell r="CB16">
            <v>381</v>
          </cell>
        </row>
        <row r="17">
          <cell r="AP17">
            <v>1.8</v>
          </cell>
          <cell r="AR17">
            <v>9.8000000000000007</v>
          </cell>
          <cell r="AT17">
            <v>5.3583333333333334</v>
          </cell>
          <cell r="BN17">
            <v>0</v>
          </cell>
          <cell r="BO17">
            <v>0</v>
          </cell>
          <cell r="BT17">
            <v>19.3</v>
          </cell>
          <cell r="BU17" t="str">
            <v>W</v>
          </cell>
          <cell r="BW17">
            <v>3.0999999999999996</v>
          </cell>
          <cell r="BX17" t="str">
            <v>W</v>
          </cell>
          <cell r="CA17">
            <v>204</v>
          </cell>
          <cell r="CB17">
            <v>367</v>
          </cell>
        </row>
        <row r="18">
          <cell r="AP18">
            <v>2.2999999999999998</v>
          </cell>
          <cell r="AR18">
            <v>14.6</v>
          </cell>
          <cell r="AT18">
            <v>8.1854166666666668</v>
          </cell>
          <cell r="BN18">
            <v>0</v>
          </cell>
          <cell r="BO18">
            <v>0</v>
          </cell>
          <cell r="BT18">
            <v>20.9</v>
          </cell>
          <cell r="BU18" t="str">
            <v>W</v>
          </cell>
          <cell r="BW18">
            <v>3.8333333333333326</v>
          </cell>
          <cell r="BX18" t="str">
            <v>W</v>
          </cell>
          <cell r="CA18">
            <v>188</v>
          </cell>
          <cell r="CB18">
            <v>366</v>
          </cell>
        </row>
        <row r="19">
          <cell r="AP19">
            <v>1.8</v>
          </cell>
          <cell r="AR19">
            <v>9.6</v>
          </cell>
          <cell r="AT19">
            <v>4.6020833333333337</v>
          </cell>
          <cell r="BN19">
            <v>0</v>
          </cell>
          <cell r="BO19">
            <v>0</v>
          </cell>
          <cell r="BT19">
            <v>16.100000000000001</v>
          </cell>
          <cell r="BU19" t="str">
            <v>ENE</v>
          </cell>
          <cell r="BW19">
            <v>2.9999999999999987</v>
          </cell>
          <cell r="BX19" t="str">
            <v>W</v>
          </cell>
          <cell r="CA19">
            <v>92</v>
          </cell>
          <cell r="CB19">
            <v>376</v>
          </cell>
        </row>
        <row r="20">
          <cell r="AP20">
            <v>1.9</v>
          </cell>
          <cell r="AR20">
            <v>11.3</v>
          </cell>
          <cell r="AT20">
            <v>4.8770833333333323</v>
          </cell>
          <cell r="BN20">
            <v>0</v>
          </cell>
          <cell r="BO20">
            <v>0</v>
          </cell>
          <cell r="BT20">
            <v>14.5</v>
          </cell>
          <cell r="BU20" t="str">
            <v>W</v>
          </cell>
          <cell r="BW20">
            <v>3.9666666666666681</v>
          </cell>
          <cell r="BX20" t="str">
            <v>W</v>
          </cell>
          <cell r="CA20">
            <v>135</v>
          </cell>
          <cell r="CB20">
            <v>420</v>
          </cell>
        </row>
        <row r="21">
          <cell r="AP21">
            <v>1.1000000000000001</v>
          </cell>
          <cell r="AR21">
            <v>9.1999999999999993</v>
          </cell>
          <cell r="AT21">
            <v>4.5041666666666673</v>
          </cell>
          <cell r="BN21">
            <v>0</v>
          </cell>
          <cell r="BO21">
            <v>0</v>
          </cell>
          <cell r="BT21">
            <v>14.5</v>
          </cell>
          <cell r="BU21" t="str">
            <v>WNW</v>
          </cell>
          <cell r="BW21">
            <v>3.4666666666666646</v>
          </cell>
          <cell r="BX21" t="str">
            <v>W</v>
          </cell>
          <cell r="CA21">
            <v>147</v>
          </cell>
          <cell r="CB21">
            <v>469</v>
          </cell>
        </row>
        <row r="22">
          <cell r="AP22">
            <v>0.4</v>
          </cell>
          <cell r="AR22">
            <v>6.9</v>
          </cell>
          <cell r="AT22">
            <v>4.0979166666666664</v>
          </cell>
          <cell r="BN22">
            <v>0</v>
          </cell>
          <cell r="BO22">
            <v>0</v>
          </cell>
          <cell r="BT22">
            <v>17.7</v>
          </cell>
          <cell r="BU22" t="str">
            <v>W</v>
          </cell>
          <cell r="BW22">
            <v>2.0000000000000004</v>
          </cell>
          <cell r="BX22" t="str">
            <v>W</v>
          </cell>
          <cell r="CA22">
            <v>72</v>
          </cell>
          <cell r="CB22">
            <v>401</v>
          </cell>
        </row>
        <row r="23">
          <cell r="AP23">
            <v>0.7</v>
          </cell>
          <cell r="AR23">
            <v>9.4</v>
          </cell>
          <cell r="AT23">
            <v>4.0020833333333341</v>
          </cell>
          <cell r="BN23">
            <v>0</v>
          </cell>
          <cell r="BO23">
            <v>0</v>
          </cell>
          <cell r="BT23">
            <v>19.3</v>
          </cell>
          <cell r="BU23" t="str">
            <v>WNW</v>
          </cell>
          <cell r="BW23">
            <v>4.1333333333333337</v>
          </cell>
          <cell r="BX23" t="str">
            <v>W</v>
          </cell>
          <cell r="CA23">
            <v>161</v>
          </cell>
          <cell r="CB23">
            <v>380</v>
          </cell>
        </row>
        <row r="24">
          <cell r="AP24">
            <v>0.3</v>
          </cell>
          <cell r="AR24">
            <v>6.6</v>
          </cell>
          <cell r="AT24">
            <v>3.6270833333333337</v>
          </cell>
          <cell r="BN24">
            <v>0</v>
          </cell>
          <cell r="BO24">
            <v>0</v>
          </cell>
          <cell r="BT24">
            <v>14.5</v>
          </cell>
          <cell r="BU24" t="str">
            <v>SE</v>
          </cell>
          <cell r="BW24">
            <v>2.2666666666666666</v>
          </cell>
          <cell r="BX24" t="str">
            <v>W</v>
          </cell>
          <cell r="CA24">
            <v>128</v>
          </cell>
          <cell r="CB24">
            <v>436</v>
          </cell>
        </row>
        <row r="25">
          <cell r="AP25">
            <v>-0.6</v>
          </cell>
          <cell r="AR25">
            <v>8.4</v>
          </cell>
          <cell r="AT25">
            <v>3.993749999999999</v>
          </cell>
          <cell r="BN25">
            <v>0</v>
          </cell>
          <cell r="BO25">
            <v>0</v>
          </cell>
          <cell r="BT25">
            <v>30.6</v>
          </cell>
          <cell r="BU25" t="str">
            <v>SW</v>
          </cell>
          <cell r="BW25">
            <v>3.2666666666666657</v>
          </cell>
          <cell r="BX25" t="str">
            <v>W</v>
          </cell>
          <cell r="CA25">
            <v>147</v>
          </cell>
          <cell r="CB25">
            <v>534</v>
          </cell>
        </row>
        <row r="26">
          <cell r="AP26">
            <v>1.1000000000000001</v>
          </cell>
          <cell r="AR26">
            <v>6.3</v>
          </cell>
          <cell r="AT26">
            <v>2.9500000000000006</v>
          </cell>
          <cell r="BN26">
            <v>7.4</v>
          </cell>
          <cell r="BO26">
            <v>0</v>
          </cell>
          <cell r="BT26">
            <v>49.9</v>
          </cell>
          <cell r="BU26" t="str">
            <v>SW</v>
          </cell>
          <cell r="BW26">
            <v>3.4729166666666651</v>
          </cell>
          <cell r="BX26" t="str">
            <v>W</v>
          </cell>
          <cell r="CA26">
            <v>36</v>
          </cell>
          <cell r="CB26">
            <v>163</v>
          </cell>
        </row>
        <row r="27">
          <cell r="AP27">
            <v>-0.6</v>
          </cell>
          <cell r="AR27">
            <v>8.4</v>
          </cell>
          <cell r="AT27">
            <v>4.416666666666667</v>
          </cell>
          <cell r="BN27">
            <v>0</v>
          </cell>
          <cell r="BO27">
            <v>0</v>
          </cell>
          <cell r="BT27">
            <v>45.1</v>
          </cell>
          <cell r="BU27" t="str">
            <v>SW</v>
          </cell>
          <cell r="BW27">
            <v>4.7062499999999998</v>
          </cell>
          <cell r="BX27" t="str">
            <v>W</v>
          </cell>
          <cell r="CA27">
            <v>182</v>
          </cell>
          <cell r="CB27">
            <v>478</v>
          </cell>
        </row>
        <row r="28">
          <cell r="AP28">
            <v>-1.1000000000000001</v>
          </cell>
          <cell r="AR28">
            <v>6.8</v>
          </cell>
          <cell r="AT28">
            <v>1.4416666666666667</v>
          </cell>
          <cell r="BN28">
            <v>0</v>
          </cell>
          <cell r="BO28">
            <v>0</v>
          </cell>
          <cell r="BT28">
            <v>17.7</v>
          </cell>
          <cell r="BU28" t="str">
            <v>SE</v>
          </cell>
          <cell r="BW28">
            <v>3.3999999999999986</v>
          </cell>
          <cell r="BX28" t="str">
            <v>W</v>
          </cell>
          <cell r="CA28">
            <v>163</v>
          </cell>
          <cell r="CB28">
            <v>396</v>
          </cell>
        </row>
        <row r="29">
          <cell r="AP29">
            <v>-3.1</v>
          </cell>
          <cell r="AR29">
            <v>6.4</v>
          </cell>
          <cell r="AT29">
            <v>1.1729166666666666</v>
          </cell>
          <cell r="BN29">
            <v>0</v>
          </cell>
          <cell r="BO29">
            <v>0</v>
          </cell>
          <cell r="BT29">
            <v>24.1</v>
          </cell>
          <cell r="BU29" t="str">
            <v>WNW</v>
          </cell>
          <cell r="BW29">
            <v>3.5333333333333319</v>
          </cell>
          <cell r="BX29" t="str">
            <v>W</v>
          </cell>
          <cell r="CA29">
            <v>193</v>
          </cell>
          <cell r="CB29">
            <v>385</v>
          </cell>
        </row>
        <row r="30">
          <cell r="AP30">
            <v>-3.9</v>
          </cell>
          <cell r="AR30">
            <v>3.5</v>
          </cell>
          <cell r="AT30">
            <v>-1.0437499999999997</v>
          </cell>
          <cell r="BN30">
            <v>0</v>
          </cell>
          <cell r="BO30">
            <v>0</v>
          </cell>
          <cell r="BT30">
            <v>16.100000000000001</v>
          </cell>
          <cell r="BU30" t="str">
            <v>SE</v>
          </cell>
          <cell r="BW30">
            <v>2.8666666666666658</v>
          </cell>
          <cell r="BX30" t="str">
            <v>W</v>
          </cell>
          <cell r="CA30">
            <v>138</v>
          </cell>
          <cell r="CB30">
            <v>448</v>
          </cell>
        </row>
        <row r="31">
          <cell r="AP31">
            <v>-2.6</v>
          </cell>
          <cell r="AR31">
            <v>9.4</v>
          </cell>
          <cell r="AT31">
            <v>2.6083333333333334</v>
          </cell>
          <cell r="BN31">
            <v>0</v>
          </cell>
          <cell r="BO31">
            <v>0</v>
          </cell>
          <cell r="BT31">
            <v>17.7</v>
          </cell>
          <cell r="BU31" t="str">
            <v>E</v>
          </cell>
          <cell r="BW31">
            <v>4.0000000000000009</v>
          </cell>
          <cell r="BX31" t="str">
            <v>W</v>
          </cell>
          <cell r="CA31">
            <v>176</v>
          </cell>
          <cell r="CB31">
            <v>396</v>
          </cell>
        </row>
        <row r="32">
          <cell r="AP32">
            <v>-2.2999999999999998</v>
          </cell>
          <cell r="AR32">
            <v>6.4</v>
          </cell>
          <cell r="AT32">
            <v>1.6708333333333327</v>
          </cell>
          <cell r="BN32">
            <v>0</v>
          </cell>
          <cell r="BO32">
            <v>0</v>
          </cell>
          <cell r="BT32">
            <v>17.7</v>
          </cell>
          <cell r="BU32" t="str">
            <v>NE</v>
          </cell>
          <cell r="BW32">
            <v>2.4666666666666672</v>
          </cell>
          <cell r="BX32" t="str">
            <v>W</v>
          </cell>
          <cell r="CA32">
            <v>187</v>
          </cell>
          <cell r="CB32">
            <v>345</v>
          </cell>
        </row>
        <row r="33">
          <cell r="AP33">
            <v>-1.1000000000000001</v>
          </cell>
          <cell r="AR33">
            <v>7.1</v>
          </cell>
          <cell r="AT33">
            <v>1.8395833333333329</v>
          </cell>
          <cell r="BN33">
            <v>0</v>
          </cell>
          <cell r="BO33">
            <v>0</v>
          </cell>
          <cell r="BT33">
            <v>12.9</v>
          </cell>
          <cell r="BU33" t="str">
            <v>SE</v>
          </cell>
          <cell r="BW33">
            <v>2.6000000000000005</v>
          </cell>
          <cell r="BX33" t="str">
            <v>W</v>
          </cell>
          <cell r="CA33">
            <v>187</v>
          </cell>
          <cell r="CB33">
            <v>343</v>
          </cell>
        </row>
        <row r="34">
          <cell r="AP34">
            <v>-1.2</v>
          </cell>
          <cell r="AR34">
            <v>11.6</v>
          </cell>
          <cell r="AT34">
            <v>3.7208333333333337</v>
          </cell>
          <cell r="BN34">
            <v>0</v>
          </cell>
          <cell r="BO34">
            <v>0</v>
          </cell>
          <cell r="BT34">
            <v>48.3</v>
          </cell>
          <cell r="BU34" t="str">
            <v>WNW</v>
          </cell>
          <cell r="BW34">
            <v>3.7374999999999989</v>
          </cell>
          <cell r="BX34" t="str">
            <v>W</v>
          </cell>
          <cell r="CA34">
            <v>177</v>
          </cell>
          <cell r="CB34">
            <v>373</v>
          </cell>
        </row>
        <row r="35">
          <cell r="AP35">
            <v>-0.9</v>
          </cell>
          <cell r="AR35">
            <v>9.6999999999999993</v>
          </cell>
          <cell r="AT35">
            <v>3.1791666666666658</v>
          </cell>
          <cell r="BN35">
            <v>0</v>
          </cell>
          <cell r="BO35">
            <v>0</v>
          </cell>
          <cell r="BT35">
            <v>19.3</v>
          </cell>
          <cell r="BU35" t="str">
            <v>WNW</v>
          </cell>
          <cell r="BW35">
            <v>4.2000000000000011</v>
          </cell>
          <cell r="BX35" t="str">
            <v>W</v>
          </cell>
          <cell r="CA35">
            <v>203</v>
          </cell>
          <cell r="CB35">
            <v>366</v>
          </cell>
        </row>
        <row r="36">
          <cell r="AP36">
            <v>-1.1000000000000001</v>
          </cell>
          <cell r="AR36">
            <v>8.5</v>
          </cell>
          <cell r="AT36">
            <v>3.2624999999999997</v>
          </cell>
          <cell r="BN36">
            <v>0</v>
          </cell>
          <cell r="BO36">
            <v>0</v>
          </cell>
          <cell r="BT36">
            <v>14.5</v>
          </cell>
          <cell r="BU36" t="str">
            <v>WNW</v>
          </cell>
          <cell r="BW36">
            <v>3.566666666666666</v>
          </cell>
          <cell r="BX36" t="str">
            <v>W</v>
          </cell>
          <cell r="CA36">
            <v>195</v>
          </cell>
          <cell r="CB36">
            <v>381</v>
          </cell>
        </row>
        <row r="37">
          <cell r="AP37">
            <v>0.4</v>
          </cell>
          <cell r="AR37">
            <v>10.199999999999999</v>
          </cell>
          <cell r="AT37">
            <v>3.9916666666666654</v>
          </cell>
          <cell r="BN37">
            <v>0</v>
          </cell>
          <cell r="BO37">
            <v>0</v>
          </cell>
          <cell r="BT37">
            <v>14.5</v>
          </cell>
          <cell r="BU37" t="str">
            <v>SE</v>
          </cell>
          <cell r="BW37">
            <v>3.0333333333333337</v>
          </cell>
          <cell r="BX37" t="str">
            <v>W</v>
          </cell>
          <cell r="CA37">
            <v>192</v>
          </cell>
          <cell r="CB37">
            <v>350</v>
          </cell>
        </row>
        <row r="38">
          <cell r="AP38">
            <v>1.4</v>
          </cell>
          <cell r="AR38">
            <v>10.6</v>
          </cell>
          <cell r="AT38">
            <v>4.6812499999999995</v>
          </cell>
          <cell r="BN38">
            <v>0</v>
          </cell>
          <cell r="BO38">
            <v>0</v>
          </cell>
          <cell r="BT38">
            <v>11.3</v>
          </cell>
          <cell r="BU38" t="str">
            <v>W</v>
          </cell>
          <cell r="BW38">
            <v>3.8666666666666676</v>
          </cell>
          <cell r="BX38" t="str">
            <v>W</v>
          </cell>
          <cell r="CA38">
            <v>196</v>
          </cell>
          <cell r="CB38">
            <v>355</v>
          </cell>
        </row>
        <row r="39">
          <cell r="AP39">
            <v>-0.2</v>
          </cell>
          <cell r="AR39">
            <v>7</v>
          </cell>
          <cell r="AT39">
            <v>2.3354166666666663</v>
          </cell>
          <cell r="BN39">
            <v>0</v>
          </cell>
          <cell r="BO39">
            <v>0</v>
          </cell>
          <cell r="BT39">
            <v>14.5</v>
          </cell>
          <cell r="BU39" t="str">
            <v>SE</v>
          </cell>
          <cell r="BW39">
            <v>3.4666666666666681</v>
          </cell>
          <cell r="BX39" t="str">
            <v>W</v>
          </cell>
          <cell r="CA39">
            <v>168</v>
          </cell>
          <cell r="CB39">
            <v>336</v>
          </cell>
        </row>
        <row r="40">
          <cell r="AP40">
            <v>-0.8</v>
          </cell>
          <cell r="AR40">
            <v>7.7</v>
          </cell>
          <cell r="AT40">
            <v>2.2375000000000007</v>
          </cell>
          <cell r="BN40">
            <v>0</v>
          </cell>
          <cell r="BO40">
            <v>0</v>
          </cell>
          <cell r="BT40">
            <v>17.7</v>
          </cell>
          <cell r="BU40" t="str">
            <v>W</v>
          </cell>
          <cell r="BW40">
            <v>3.4</v>
          </cell>
          <cell r="BX40" t="str">
            <v>W</v>
          </cell>
          <cell r="CA40">
            <v>105</v>
          </cell>
          <cell r="CB40">
            <v>381</v>
          </cell>
        </row>
        <row r="41">
          <cell r="AP41">
            <v>-0.9</v>
          </cell>
          <cell r="AR41">
            <v>7.2</v>
          </cell>
          <cell r="AT41">
            <v>2.7062500000000003</v>
          </cell>
          <cell r="BN41">
            <v>0</v>
          </cell>
          <cell r="BO41">
            <v>0</v>
          </cell>
          <cell r="BT41">
            <v>17.7</v>
          </cell>
          <cell r="BU41" t="str">
            <v>WNW</v>
          </cell>
          <cell r="BW41">
            <v>3.800000000000002</v>
          </cell>
          <cell r="BX41" t="str">
            <v>W</v>
          </cell>
          <cell r="CA41">
            <v>210</v>
          </cell>
          <cell r="CB41">
            <v>404</v>
          </cell>
        </row>
        <row r="43">
          <cell r="AP43">
            <v>0.25483870967741928</v>
          </cell>
          <cell r="AR43">
            <v>8.8096774193548377</v>
          </cell>
          <cell r="AT43">
            <v>3.8675403225806444</v>
          </cell>
          <cell r="AU43">
            <v>8.5548387096774192</v>
          </cell>
          <cell r="BN43">
            <v>7.4</v>
          </cell>
          <cell r="BO43">
            <v>0</v>
          </cell>
          <cell r="BW43">
            <v>3.29516129032258</v>
          </cell>
          <cell r="CA43">
            <v>159.58064516129033</v>
          </cell>
        </row>
        <row r="44">
          <cell r="AP44">
            <v>4.8</v>
          </cell>
          <cell r="AR44">
            <v>14.6</v>
          </cell>
          <cell r="AT44">
            <v>8.4895833333333321</v>
          </cell>
          <cell r="BN44">
            <v>7.4</v>
          </cell>
          <cell r="BO44">
            <v>0</v>
          </cell>
          <cell r="BT44">
            <v>49.9</v>
          </cell>
          <cell r="CB44">
            <v>534</v>
          </cell>
        </row>
        <row r="45">
          <cell r="AP45">
            <v>-3.9</v>
          </cell>
          <cell r="AR45">
            <v>3.5</v>
          </cell>
          <cell r="AT45">
            <v>-1.0437499999999997</v>
          </cell>
        </row>
        <row r="47">
          <cell r="AQ47">
            <v>-3.9</v>
          </cell>
          <cell r="AR47">
            <v>40897</v>
          </cell>
        </row>
        <row r="48">
          <cell r="AQ48">
            <v>14.6</v>
          </cell>
          <cell r="AR48">
            <v>40885</v>
          </cell>
          <cell r="BU48">
            <v>49.9</v>
          </cell>
        </row>
        <row r="49">
          <cell r="AQ49">
            <v>-1.0437499999999997</v>
          </cell>
          <cell r="AR49">
            <v>40897</v>
          </cell>
          <cell r="BU49">
            <v>40893</v>
          </cell>
        </row>
        <row r="50">
          <cell r="AQ50">
            <v>8.4895833333333321</v>
          </cell>
          <cell r="AR50">
            <v>40882</v>
          </cell>
          <cell r="BU50">
            <v>24</v>
          </cell>
        </row>
        <row r="51">
          <cell r="BU51" t="str">
            <v>SW</v>
          </cell>
        </row>
        <row r="55">
          <cell r="AQ55">
            <v>0.25483870967741928</v>
          </cell>
          <cell r="BW55" t="str">
            <v>W</v>
          </cell>
        </row>
        <row r="56">
          <cell r="AQ56">
            <v>8.8096774193548377</v>
          </cell>
        </row>
        <row r="57">
          <cell r="AQ57">
            <v>3.8675403225806444</v>
          </cell>
          <cell r="AX57">
            <v>11.901532924773852</v>
          </cell>
        </row>
        <row r="59">
          <cell r="AW59">
            <v>1418.4</v>
          </cell>
        </row>
        <row r="60">
          <cell r="AW60">
            <v>12</v>
          </cell>
        </row>
        <row r="61">
          <cell r="AR61">
            <v>40893</v>
          </cell>
        </row>
        <row r="63">
          <cell r="AQ63">
            <v>14</v>
          </cell>
        </row>
        <row r="65">
          <cell r="AQ65">
            <v>0</v>
          </cell>
        </row>
        <row r="66">
          <cell r="AQ66">
            <v>1</v>
          </cell>
        </row>
      </sheetData>
      <sheetData sheetId="12">
        <row r="9">
          <cell r="D9">
            <v>40777</v>
          </cell>
          <cell r="I9">
            <v>40777</v>
          </cell>
          <cell r="N9">
            <v>40778</v>
          </cell>
        </row>
        <row r="10">
          <cell r="D10">
            <v>40566</v>
          </cell>
          <cell r="I10">
            <v>40548</v>
          </cell>
          <cell r="N10">
            <v>40566</v>
          </cell>
        </row>
        <row r="13">
          <cell r="K13">
            <v>61.2</v>
          </cell>
          <cell r="N13" t="str">
            <v>W</v>
          </cell>
        </row>
        <row r="14">
          <cell r="K14">
            <v>40737</v>
          </cell>
        </row>
        <row r="15">
          <cell r="K15" t="str">
            <v>17:30</v>
          </cell>
          <cell r="N15">
            <v>3.4804228052413539</v>
          </cell>
        </row>
        <row r="16">
          <cell r="K16" t="str">
            <v>SW</v>
          </cell>
        </row>
        <row r="21">
          <cell r="F21" t="str">
            <v>novembre</v>
          </cell>
          <cell r="I21">
            <v>40852</v>
          </cell>
        </row>
        <row r="23">
          <cell r="F23" t="str">
            <v>gennaio</v>
          </cell>
          <cell r="I23">
            <v>40605</v>
          </cell>
        </row>
        <row r="26">
          <cell r="E26">
            <v>49</v>
          </cell>
        </row>
        <row r="27">
          <cell r="E27">
            <v>5</v>
          </cell>
        </row>
        <row r="53">
          <cell r="G53">
            <v>29</v>
          </cell>
        </row>
        <row r="54">
          <cell r="G54">
            <v>23</v>
          </cell>
        </row>
        <row r="55">
          <cell r="G55">
            <v>21</v>
          </cell>
        </row>
        <row r="56">
          <cell r="G56">
            <v>26</v>
          </cell>
        </row>
        <row r="57">
          <cell r="G57">
            <v>27</v>
          </cell>
        </row>
        <row r="58">
          <cell r="G58">
            <v>17</v>
          </cell>
        </row>
        <row r="59">
          <cell r="G59">
            <v>20</v>
          </cell>
        </row>
        <row r="60">
          <cell r="G60">
            <v>26</v>
          </cell>
        </row>
        <row r="61">
          <cell r="G61">
            <v>24</v>
          </cell>
        </row>
        <row r="62">
          <cell r="G62">
            <v>29</v>
          </cell>
        </row>
        <row r="63">
          <cell r="G63">
            <v>23</v>
          </cell>
        </row>
        <row r="64">
          <cell r="G64">
            <v>30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2"/>
      <sheetName val="febbraio2002"/>
      <sheetName val="marzo2002"/>
      <sheetName val="aprile2002"/>
      <sheetName val="maggio2002"/>
      <sheetName val="giugno2002"/>
      <sheetName val="luglio2002"/>
      <sheetName val="agosto2002"/>
      <sheetName val="settembre2002"/>
      <sheetName val="ottobre2002"/>
      <sheetName val="novembre2002"/>
      <sheetName val="dicembre2002"/>
      <sheetName val="giugno2001"/>
      <sheetName val="gennaio2005"/>
      <sheetName val="gennaio20025"/>
      <sheetName val="f2002"/>
      <sheetName val="fe2002"/>
      <sheetName val="feb2002"/>
      <sheetName val="febb2002"/>
      <sheetName val="febbr2002"/>
      <sheetName val="febbra2002"/>
      <sheetName val="febbrai2002"/>
      <sheetName val="m2002"/>
      <sheetName val="ma2002"/>
      <sheetName val="mar2002"/>
      <sheetName val="marz2002"/>
      <sheetName val="gennaio2001"/>
      <sheetName val="gennaio20021"/>
      <sheetName val="febbraioo2002"/>
      <sheetName val="fmarzo2002"/>
      <sheetName val="marzoo2002"/>
      <sheetName val="a2002"/>
      <sheetName val="ap2002"/>
      <sheetName val="apr2002"/>
      <sheetName val="apri2002"/>
      <sheetName val="april2002"/>
      <sheetName val="mag2002"/>
      <sheetName val="magg2002"/>
      <sheetName val="maggi2002"/>
      <sheetName val="g2002"/>
      <sheetName val="gi2002"/>
      <sheetName val="giu2002"/>
      <sheetName val="giug2002"/>
      <sheetName val="giugn2002"/>
      <sheetName val="l2002"/>
      <sheetName val="lu2002"/>
      <sheetName val="lug2002"/>
      <sheetName val="lugl2002"/>
      <sheetName val="lugli2002"/>
      <sheetName val="ag2002"/>
      <sheetName val="ago2002"/>
      <sheetName val="agos2002"/>
      <sheetName val="agost2002"/>
      <sheetName val="s2002"/>
      <sheetName val="se2002"/>
      <sheetName val="set2002"/>
      <sheetName val="sett2002"/>
      <sheetName val="sette2002"/>
      <sheetName val="settem2002"/>
      <sheetName val="settemb2002"/>
      <sheetName val="settembr2002"/>
      <sheetName val="o2002"/>
      <sheetName val="ot2002"/>
      <sheetName val="ott2002"/>
      <sheetName val="otto2002"/>
      <sheetName val="ottob2002"/>
      <sheetName val="ottobr2002"/>
      <sheetName val="n2002"/>
      <sheetName val="no2002"/>
      <sheetName val="nov2002"/>
      <sheetName val="nove2002"/>
      <sheetName val="novem2002"/>
      <sheetName val="novemb2002"/>
      <sheetName val="novembr2002"/>
      <sheetName val="d2002"/>
      <sheetName val="di2002"/>
      <sheetName val="dic2002"/>
      <sheetName val="dice2002"/>
      <sheetName val="dicem2002"/>
      <sheetName val="dicemb2002"/>
      <sheetName val="dicembr2002"/>
      <sheetName val="dicembree2002"/>
    </sheetNames>
    <sheetDataSet>
      <sheetData sheetId="0">
        <row r="11">
          <cell r="B11">
            <v>-6.9</v>
          </cell>
        </row>
        <row r="43">
          <cell r="D43">
            <v>-8.1</v>
          </cell>
        </row>
        <row r="44">
          <cell r="D44">
            <v>14.1</v>
          </cell>
        </row>
        <row r="51">
          <cell r="D51">
            <v>-2.9096774193548391</v>
          </cell>
        </row>
        <row r="52">
          <cell r="D52">
            <v>8.3967741935483868</v>
          </cell>
        </row>
        <row r="53">
          <cell r="D53">
            <v>0.95000000000000007</v>
          </cell>
          <cell r="I53">
            <v>0.95000000000000007</v>
          </cell>
        </row>
        <row r="54">
          <cell r="D54">
            <v>11.306451612903224</v>
          </cell>
        </row>
        <row r="55">
          <cell r="D55">
            <v>16</v>
          </cell>
        </row>
        <row r="56">
          <cell r="D56">
            <v>0</v>
          </cell>
        </row>
        <row r="59">
          <cell r="D59">
            <v>23</v>
          </cell>
        </row>
      </sheetData>
      <sheetData sheetId="1">
        <row r="11">
          <cell r="B11">
            <v>-1.2</v>
          </cell>
        </row>
        <row r="43">
          <cell r="D43">
            <v>-3.4</v>
          </cell>
        </row>
        <row r="44">
          <cell r="D44">
            <v>18</v>
          </cell>
        </row>
        <row r="53">
          <cell r="D53">
            <v>4.8330357142857148</v>
          </cell>
          <cell r="I53">
            <v>2.8915178571428575</v>
          </cell>
        </row>
        <row r="55">
          <cell r="D55">
            <v>202</v>
          </cell>
        </row>
        <row r="56">
          <cell r="D56">
            <v>2</v>
          </cell>
        </row>
        <row r="59">
          <cell r="D59">
            <v>8</v>
          </cell>
        </row>
      </sheetData>
      <sheetData sheetId="2">
        <row r="11">
          <cell r="B11">
            <v>2.1</v>
          </cell>
        </row>
        <row r="43">
          <cell r="D43">
            <v>-1.7</v>
          </cell>
        </row>
        <row r="44">
          <cell r="D44">
            <v>25.8</v>
          </cell>
        </row>
        <row r="53">
          <cell r="D53">
            <v>8.9911290322580655</v>
          </cell>
          <cell r="I53">
            <v>4.9247215821812604</v>
          </cell>
        </row>
        <row r="55">
          <cell r="D55">
            <v>69</v>
          </cell>
        </row>
        <row r="56">
          <cell r="D56">
            <v>0</v>
          </cell>
        </row>
        <row r="59">
          <cell r="D59">
            <v>3</v>
          </cell>
        </row>
      </sheetData>
      <sheetData sheetId="3">
        <row r="11">
          <cell r="B11">
            <v>2.9</v>
          </cell>
        </row>
        <row r="43">
          <cell r="D43">
            <v>2.4</v>
          </cell>
        </row>
        <row r="44">
          <cell r="D44">
            <v>23.9</v>
          </cell>
        </row>
        <row r="53">
          <cell r="D53">
            <v>10.765833333333335</v>
          </cell>
          <cell r="I53">
            <v>6.3849995199692788</v>
          </cell>
        </row>
        <row r="54">
          <cell r="D54">
            <v>9.6666666666666661</v>
          </cell>
        </row>
        <row r="55">
          <cell r="D55">
            <v>95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4">
        <row r="11">
          <cell r="B11">
            <v>12.1</v>
          </cell>
        </row>
        <row r="43">
          <cell r="D43">
            <v>2.4</v>
          </cell>
        </row>
        <row r="44">
          <cell r="D44">
            <v>25</v>
          </cell>
        </row>
        <row r="51">
          <cell r="D51">
            <v>10.122580645161289</v>
          </cell>
        </row>
        <row r="52">
          <cell r="D52">
            <v>18.903225806451612</v>
          </cell>
        </row>
        <row r="53">
          <cell r="D53">
            <v>14.139516129032257</v>
          </cell>
          <cell r="I53">
            <v>7.9359028417818749</v>
          </cell>
        </row>
        <row r="54">
          <cell r="D54">
            <v>8.7806451612903214</v>
          </cell>
        </row>
        <row r="55">
          <cell r="D55">
            <v>668</v>
          </cell>
        </row>
        <row r="59">
          <cell r="D59">
            <v>0</v>
          </cell>
        </row>
      </sheetData>
      <sheetData sheetId="5">
        <row r="11">
          <cell r="B11">
            <v>14.6</v>
          </cell>
        </row>
        <row r="43">
          <cell r="D43">
            <v>9.6999999999999993</v>
          </cell>
        </row>
        <row r="44">
          <cell r="D44">
            <v>32.4</v>
          </cell>
        </row>
        <row r="51">
          <cell r="D51">
            <v>15.786666666666669</v>
          </cell>
        </row>
        <row r="52">
          <cell r="D52">
            <v>25.643333333333334</v>
          </cell>
        </row>
        <row r="53">
          <cell r="D53">
            <v>20.438333333333333</v>
          </cell>
          <cell r="I53">
            <v>10.019641257040451</v>
          </cell>
        </row>
        <row r="54">
          <cell r="D54">
            <v>9.8566666666666656</v>
          </cell>
        </row>
        <row r="55">
          <cell r="D55">
            <v>276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12.8</v>
          </cell>
        </row>
        <row r="43">
          <cell r="D43">
            <v>10.9</v>
          </cell>
        </row>
        <row r="44">
          <cell r="D44">
            <v>30.2</v>
          </cell>
        </row>
        <row r="51">
          <cell r="D51">
            <v>15.187096774193549</v>
          </cell>
        </row>
        <row r="52">
          <cell r="D52">
            <v>25.56129032258065</v>
          </cell>
        </row>
        <row r="53">
          <cell r="D53">
            <v>19.966935483870966</v>
          </cell>
          <cell r="I53">
            <v>11.440683289444809</v>
          </cell>
        </row>
        <row r="54">
          <cell r="D54">
            <v>10.374193548387096</v>
          </cell>
        </row>
        <row r="55">
          <cell r="D55">
            <v>244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13.5</v>
          </cell>
        </row>
        <row r="43">
          <cell r="D43">
            <v>10.3</v>
          </cell>
        </row>
        <row r="44">
          <cell r="D44">
            <v>28.7</v>
          </cell>
        </row>
        <row r="51">
          <cell r="D51">
            <v>15.167741935483873</v>
          </cell>
        </row>
        <row r="52">
          <cell r="D52">
            <v>24.900000000000002</v>
          </cell>
        </row>
        <row r="53">
          <cell r="D53">
            <v>19.543548387096774</v>
          </cell>
          <cell r="I53">
            <v>12.453541426651306</v>
          </cell>
        </row>
        <row r="54">
          <cell r="D54">
            <v>9.7322580645161292</v>
          </cell>
        </row>
        <row r="55">
          <cell r="D55">
            <v>326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16.2</v>
          </cell>
        </row>
        <row r="43">
          <cell r="D43">
            <v>4.3</v>
          </cell>
        </row>
        <row r="44">
          <cell r="D44">
            <v>29.5</v>
          </cell>
        </row>
        <row r="51">
          <cell r="D51">
            <v>11.793333333333335</v>
          </cell>
        </row>
        <row r="52">
          <cell r="D52">
            <v>21.803333333333335</v>
          </cell>
        </row>
        <row r="53">
          <cell r="D53">
            <v>16.084166666666665</v>
          </cell>
          <cell r="I53">
            <v>12.856944231097456</v>
          </cell>
        </row>
        <row r="54">
          <cell r="D54">
            <v>10.01</v>
          </cell>
        </row>
        <row r="55">
          <cell r="D55">
            <v>114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7.3</v>
          </cell>
        </row>
        <row r="43">
          <cell r="D43">
            <v>2.8</v>
          </cell>
        </row>
        <row r="44">
          <cell r="D44">
            <v>21.1</v>
          </cell>
        </row>
        <row r="51">
          <cell r="D51">
            <v>7.8806451612903228</v>
          </cell>
        </row>
        <row r="52">
          <cell r="D52">
            <v>17.432258064516127</v>
          </cell>
        </row>
        <row r="53">
          <cell r="D53">
            <v>11.715322580645163</v>
          </cell>
          <cell r="I53">
            <v>12.742782066052227</v>
          </cell>
        </row>
        <row r="55">
          <cell r="D55">
            <v>102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4.4000000000000004</v>
          </cell>
        </row>
        <row r="43">
          <cell r="D43">
            <v>-1</v>
          </cell>
        </row>
        <row r="44">
          <cell r="D44">
            <v>18.100000000000001</v>
          </cell>
        </row>
        <row r="51">
          <cell r="D51">
            <v>5.1633333333333322</v>
          </cell>
        </row>
        <row r="52">
          <cell r="D52">
            <v>11.53</v>
          </cell>
        </row>
        <row r="53">
          <cell r="D53">
            <v>7.5033333333333339</v>
          </cell>
          <cell r="I53">
            <v>12.266468544895964</v>
          </cell>
        </row>
        <row r="54">
          <cell r="D54">
            <v>6.3666666666666663</v>
          </cell>
        </row>
        <row r="55">
          <cell r="D55">
            <v>522</v>
          </cell>
        </row>
        <row r="56">
          <cell r="D56">
            <v>0</v>
          </cell>
        </row>
        <row r="59">
          <cell r="D59">
            <v>1</v>
          </cell>
        </row>
      </sheetData>
      <sheetData sheetId="11">
        <row r="11">
          <cell r="B11">
            <v>0.5</v>
          </cell>
        </row>
        <row r="43">
          <cell r="D43">
            <v>-3.5</v>
          </cell>
        </row>
        <row r="44">
          <cell r="D44">
            <v>14.8</v>
          </cell>
        </row>
        <row r="51">
          <cell r="D51">
            <v>1.8935483870967742</v>
          </cell>
        </row>
        <row r="52">
          <cell r="D52">
            <v>7.1322580645161286</v>
          </cell>
        </row>
        <row r="53">
          <cell r="D53">
            <v>3.8209677419354842</v>
          </cell>
          <cell r="I53">
            <v>11.562676811315924</v>
          </cell>
        </row>
        <row r="54">
          <cell r="D54">
            <v>5.2387096774193553</v>
          </cell>
        </row>
        <row r="55">
          <cell r="D55">
            <v>72</v>
          </cell>
        </row>
        <row r="56">
          <cell r="D56">
            <v>4</v>
          </cell>
        </row>
        <row r="59">
          <cell r="D59">
            <v>6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1"/>
      <sheetName val="febbraio2001"/>
      <sheetName val="marzo2001"/>
      <sheetName val="aprile2001"/>
      <sheetName val="maggio2001"/>
      <sheetName val="giugno2001"/>
      <sheetName val="luglio2001"/>
      <sheetName val="agosto2001"/>
      <sheetName val="settembre2001"/>
      <sheetName val="ottobre2001"/>
      <sheetName val="novembre2001"/>
      <sheetName val="dicembre2001"/>
      <sheetName val="Foglio1"/>
      <sheetName val="Foglio2"/>
      <sheetName val="Foglio3"/>
      <sheetName val="matrice"/>
      <sheetName val="maggio20021"/>
      <sheetName val="aprile2002"/>
      <sheetName val="settembre2002"/>
      <sheetName val="gennaio2005"/>
      <sheetName val="gennaio20015"/>
      <sheetName val="f2001"/>
      <sheetName val="fe2001"/>
      <sheetName val="feb2001"/>
      <sheetName val="febb2001"/>
      <sheetName val="febbr2001"/>
      <sheetName val="febbra2001"/>
      <sheetName val="febbrai2001"/>
      <sheetName val="m2001"/>
      <sheetName val="ma2001"/>
      <sheetName val="mar2001"/>
      <sheetName val="marz2001"/>
      <sheetName val="gennaio93"/>
      <sheetName val="gennaio293"/>
      <sheetName val="gennaio2093"/>
      <sheetName val="gennaio20093"/>
      <sheetName val="gennaio200193"/>
      <sheetName val="gennaio20013"/>
      <sheetName val="fo2001"/>
      <sheetName val="feo2001"/>
      <sheetName val="febo2001"/>
      <sheetName val="febbo2001"/>
      <sheetName val="febbro2001"/>
      <sheetName val="febbrao2001"/>
      <sheetName val="febbraioo2001"/>
      <sheetName val="a2001"/>
      <sheetName val="ap2001"/>
      <sheetName val="apr2001"/>
      <sheetName val="apri2001"/>
      <sheetName val="april2001"/>
      <sheetName val="mag2001"/>
      <sheetName val="magg2001"/>
      <sheetName val="maggi2001"/>
      <sheetName val="g2001"/>
      <sheetName val="gi2001"/>
      <sheetName val="giu2001"/>
      <sheetName val="giug2001"/>
      <sheetName val="giugn2001"/>
      <sheetName val="l2001"/>
      <sheetName val="lu2001"/>
      <sheetName val="lug2001"/>
      <sheetName val="lugl2001"/>
      <sheetName val="lugli2001"/>
      <sheetName val="ag2001"/>
      <sheetName val="ago2001"/>
      <sheetName val="agos2001"/>
      <sheetName val="agost2001"/>
      <sheetName val="s2001"/>
      <sheetName val="se2001"/>
      <sheetName val="set2001"/>
      <sheetName val="sett2001"/>
      <sheetName val="sette2001"/>
      <sheetName val="settem2001"/>
      <sheetName val="settemb2001"/>
      <sheetName val="settembr2001"/>
      <sheetName val="o2001"/>
      <sheetName val="ot2001"/>
      <sheetName val="ott2001"/>
      <sheetName val="otto2001"/>
      <sheetName val="ottob2001"/>
      <sheetName val="ottobr2001"/>
      <sheetName val="n2001"/>
      <sheetName val="no2001"/>
      <sheetName val="nov2001"/>
      <sheetName val="nove2001"/>
      <sheetName val="novem2001"/>
      <sheetName val="novemb2001"/>
      <sheetName val="novembr2001"/>
      <sheetName val="d2001"/>
      <sheetName val="di2001"/>
      <sheetName val="dic2001"/>
      <sheetName val="dice2001"/>
      <sheetName val="dicem2001"/>
      <sheetName val="dicemb2001"/>
      <sheetName val="dicembr2001"/>
      <sheetName val="dicembree2001"/>
    </sheetNames>
    <sheetDataSet>
      <sheetData sheetId="0">
        <row r="11">
          <cell r="B11">
            <v>-4.2</v>
          </cell>
        </row>
        <row r="43">
          <cell r="D43">
            <v>-6.5</v>
          </cell>
        </row>
        <row r="44">
          <cell r="D44">
            <v>12.2</v>
          </cell>
        </row>
        <row r="51">
          <cell r="D51">
            <v>-1.225806451612903</v>
          </cell>
        </row>
        <row r="52">
          <cell r="D52">
            <v>6.41290322580645</v>
          </cell>
        </row>
        <row r="53">
          <cell r="D53">
            <v>1.639516129032258</v>
          </cell>
          <cell r="I53">
            <v>1.639516129032258</v>
          </cell>
        </row>
        <row r="54">
          <cell r="D54">
            <v>7.6387096774193539</v>
          </cell>
        </row>
        <row r="55">
          <cell r="D55">
            <v>80</v>
          </cell>
        </row>
        <row r="56">
          <cell r="D56">
            <v>13</v>
          </cell>
        </row>
        <row r="59">
          <cell r="D59">
            <v>22</v>
          </cell>
        </row>
      </sheetData>
      <sheetData sheetId="1">
        <row r="11">
          <cell r="B11">
            <v>-3.5</v>
          </cell>
        </row>
        <row r="43">
          <cell r="D43">
            <v>-5.4</v>
          </cell>
        </row>
        <row r="44">
          <cell r="D44">
            <v>19.7</v>
          </cell>
        </row>
        <row r="53">
          <cell r="D53">
            <v>4.4446428571428571</v>
          </cell>
          <cell r="I53">
            <v>3.0420794930875577</v>
          </cell>
        </row>
        <row r="55">
          <cell r="D55">
            <v>54</v>
          </cell>
        </row>
        <row r="56">
          <cell r="D56">
            <v>20</v>
          </cell>
        </row>
        <row r="59">
          <cell r="D59">
            <v>8</v>
          </cell>
        </row>
      </sheetData>
      <sheetData sheetId="2">
        <row r="11">
          <cell r="B11">
            <v>-6.5</v>
          </cell>
        </row>
        <row r="43">
          <cell r="D43">
            <v>-6.5</v>
          </cell>
        </row>
        <row r="44">
          <cell r="D44">
            <v>20.6</v>
          </cell>
        </row>
        <row r="53">
          <cell r="D53">
            <v>8.0846774193548381</v>
          </cell>
          <cell r="I53">
            <v>4.7229454685099848</v>
          </cell>
        </row>
        <row r="55">
          <cell r="D55">
            <v>137</v>
          </cell>
        </row>
        <row r="56">
          <cell r="D56">
            <v>5</v>
          </cell>
        </row>
        <row r="59">
          <cell r="D59">
            <v>2</v>
          </cell>
        </row>
      </sheetData>
      <sheetData sheetId="3">
        <row r="11">
          <cell r="B11">
            <v>9.1999999999999993</v>
          </cell>
        </row>
        <row r="43">
          <cell r="D43">
            <v>-0.7</v>
          </cell>
        </row>
        <row r="44">
          <cell r="D44">
            <v>22</v>
          </cell>
        </row>
        <row r="53">
          <cell r="D53">
            <v>9.8458333333333332</v>
          </cell>
          <cell r="I53">
            <v>6.0036674347158216</v>
          </cell>
        </row>
        <row r="54">
          <cell r="D54">
            <v>11.120000000000003</v>
          </cell>
        </row>
        <row r="55">
          <cell r="D55">
            <v>48</v>
          </cell>
        </row>
        <row r="56">
          <cell r="D56">
            <v>0</v>
          </cell>
        </row>
        <row r="59">
          <cell r="D59">
            <v>1</v>
          </cell>
        </row>
      </sheetData>
      <sheetData sheetId="4">
        <row r="11">
          <cell r="B11">
            <v>10.6</v>
          </cell>
        </row>
        <row r="43">
          <cell r="D43">
            <v>7</v>
          </cell>
        </row>
        <row r="44">
          <cell r="D44">
            <v>30.8</v>
          </cell>
        </row>
        <row r="51">
          <cell r="D51">
            <v>12.238709677419356</v>
          </cell>
        </row>
        <row r="52">
          <cell r="D52">
            <v>21.516129032258064</v>
          </cell>
        </row>
        <row r="53">
          <cell r="D53">
            <v>16.52016129032258</v>
          </cell>
          <cell r="I53">
            <v>8.106966205837173</v>
          </cell>
        </row>
        <row r="54">
          <cell r="D54">
            <v>9.2774193548387149</v>
          </cell>
        </row>
        <row r="55">
          <cell r="D55">
            <v>206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13</v>
          </cell>
        </row>
        <row r="43">
          <cell r="D43">
            <v>4.8</v>
          </cell>
        </row>
        <row r="44">
          <cell r="D44">
            <v>30.6</v>
          </cell>
        </row>
        <row r="51">
          <cell r="D51">
            <v>12.903333333333334</v>
          </cell>
        </row>
        <row r="52">
          <cell r="D52">
            <v>24.373333333333335</v>
          </cell>
        </row>
        <row r="53">
          <cell r="D53">
            <v>18.19083333333333</v>
          </cell>
          <cell r="I53">
            <v>9.7876107270865322</v>
          </cell>
        </row>
        <row r="54">
          <cell r="D54">
            <v>11.47</v>
          </cell>
        </row>
        <row r="55">
          <cell r="D55">
            <v>143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17.5</v>
          </cell>
        </row>
        <row r="43">
          <cell r="D43">
            <v>10.4</v>
          </cell>
        </row>
        <row r="44">
          <cell r="D44">
            <v>30.9</v>
          </cell>
        </row>
        <row r="51">
          <cell r="D51">
            <v>15.529032258064515</v>
          </cell>
        </row>
        <row r="52">
          <cell r="D52">
            <v>26.464516129032258</v>
          </cell>
        </row>
        <row r="53">
          <cell r="D53">
            <v>20.512096774193544</v>
          </cell>
          <cell r="I53">
            <v>11.319680162387536</v>
          </cell>
        </row>
        <row r="54">
          <cell r="D54">
            <v>10.935483870967742</v>
          </cell>
        </row>
        <row r="55">
          <cell r="D55">
            <v>128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19.100000000000001</v>
          </cell>
        </row>
        <row r="43">
          <cell r="D43">
            <v>11.4</v>
          </cell>
        </row>
        <row r="44">
          <cell r="D44">
            <v>32.1</v>
          </cell>
        </row>
        <row r="51">
          <cell r="D51">
            <v>16.867741935483867</v>
          </cell>
        </row>
        <row r="52">
          <cell r="D52">
            <v>27.99677419354839</v>
          </cell>
        </row>
        <row r="53">
          <cell r="D53">
            <v>21.933064516129029</v>
          </cell>
          <cell r="I53">
            <v>12.646353206605223</v>
          </cell>
        </row>
        <row r="54">
          <cell r="D54">
            <v>11.129032258064516</v>
          </cell>
        </row>
        <row r="55">
          <cell r="D55">
            <v>115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11.4</v>
          </cell>
        </row>
        <row r="43">
          <cell r="D43">
            <v>4.0999999999999996</v>
          </cell>
        </row>
        <row r="44">
          <cell r="D44">
            <v>26.6</v>
          </cell>
        </row>
        <row r="51">
          <cell r="D51">
            <v>9.4433333333333334</v>
          </cell>
        </row>
        <row r="52">
          <cell r="D52">
            <v>20.253333333333341</v>
          </cell>
        </row>
        <row r="53">
          <cell r="D53">
            <v>14.244166666666668</v>
          </cell>
          <cell r="I53">
            <v>12.823888035500939</v>
          </cell>
        </row>
        <row r="54">
          <cell r="D54">
            <v>10.809999999999999</v>
          </cell>
        </row>
        <row r="55">
          <cell r="D55">
            <v>81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13.3</v>
          </cell>
        </row>
        <row r="43">
          <cell r="D43">
            <v>5.6</v>
          </cell>
        </row>
        <row r="44">
          <cell r="D44">
            <v>24.5</v>
          </cell>
        </row>
        <row r="51">
          <cell r="D51">
            <v>10.993548387096775</v>
          </cell>
        </row>
        <row r="52">
          <cell r="D52">
            <v>19.745161290322581</v>
          </cell>
        </row>
        <row r="53">
          <cell r="D53">
            <v>14.467741935483874</v>
          </cell>
          <cell r="I53">
            <v>12.988273425499234</v>
          </cell>
        </row>
        <row r="55">
          <cell r="D55">
            <v>106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6.6</v>
          </cell>
        </row>
        <row r="43">
          <cell r="D43">
            <v>-3.2</v>
          </cell>
        </row>
        <row r="44">
          <cell r="D44">
            <v>19.600000000000001</v>
          </cell>
        </row>
        <row r="51">
          <cell r="D51">
            <v>2.1366666666666649</v>
          </cell>
        </row>
        <row r="52">
          <cell r="D52">
            <v>11.953333333333331</v>
          </cell>
        </row>
        <row r="53">
          <cell r="D53">
            <v>5.56</v>
          </cell>
          <cell r="I53">
            <v>12.31297584136294</v>
          </cell>
        </row>
        <row r="54">
          <cell r="D54">
            <v>9.8166666666666647</v>
          </cell>
        </row>
        <row r="55">
          <cell r="D55">
            <v>36</v>
          </cell>
        </row>
        <row r="56">
          <cell r="D56">
            <v>0</v>
          </cell>
        </row>
        <row r="59">
          <cell r="D59">
            <v>10</v>
          </cell>
        </row>
      </sheetData>
      <sheetData sheetId="11">
        <row r="11">
          <cell r="B11">
            <v>1.9</v>
          </cell>
        </row>
        <row r="43">
          <cell r="D43">
            <v>-9.3000000000000007</v>
          </cell>
        </row>
        <row r="44">
          <cell r="D44">
            <v>16.2</v>
          </cell>
        </row>
        <row r="51">
          <cell r="D51">
            <v>-3.9193548387096779</v>
          </cell>
        </row>
        <row r="52">
          <cell r="D52">
            <v>8.2935483870967754</v>
          </cell>
        </row>
        <row r="53">
          <cell r="D53">
            <v>0.21612903225806462</v>
          </cell>
          <cell r="I53">
            <v>11.304905273937534</v>
          </cell>
        </row>
        <row r="54">
          <cell r="D54">
            <v>12.212903225806448</v>
          </cell>
        </row>
        <row r="55">
          <cell r="D55">
            <v>0</v>
          </cell>
        </row>
        <row r="56">
          <cell r="D56">
            <v>12</v>
          </cell>
        </row>
        <row r="59">
          <cell r="D59">
            <v>24</v>
          </cell>
        </row>
      </sheetData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0"/>
      <sheetName val="febbraio2000"/>
      <sheetName val="marzo2000"/>
      <sheetName val="aprile2000"/>
      <sheetName val="maggio2000"/>
      <sheetName val="giugno2000"/>
      <sheetName val="luglio2000"/>
      <sheetName val="agosto2000"/>
      <sheetName val="settembre2000"/>
      <sheetName val="ottobre2000"/>
      <sheetName val="novembre2000"/>
      <sheetName val="dicembre2000"/>
      <sheetName val="Foglio1"/>
      <sheetName val="Foglio2"/>
      <sheetName val="Foglio3"/>
      <sheetName val="settembre2001"/>
      <sheetName val="matrice"/>
      <sheetName val="gennaio2001"/>
      <sheetName val="gennaio20001"/>
      <sheetName val="gennaio2005"/>
      <sheetName val="gennaio20005"/>
      <sheetName val="gennaio990"/>
      <sheetName val="gennaio2990"/>
      <sheetName val="gennaio20990"/>
      <sheetName val="gennaio200990"/>
      <sheetName val="gennaio2000990"/>
      <sheetName val="gennaio200090"/>
      <sheetName val="gennaio20000"/>
      <sheetName val="f2000"/>
      <sheetName val="fe2000"/>
      <sheetName val="feb2000"/>
      <sheetName val="febb2000"/>
      <sheetName val="febbr2000"/>
      <sheetName val="febbra2000"/>
      <sheetName val="febbrai2000"/>
      <sheetName val="m2000"/>
      <sheetName val="ma2000"/>
      <sheetName val="mar2000"/>
      <sheetName val="marz2000"/>
      <sheetName val="febbraioo2000"/>
      <sheetName val="mo2000"/>
      <sheetName val="mao2000"/>
      <sheetName val="maro2000"/>
      <sheetName val="marzoo2000"/>
      <sheetName val="a2000"/>
      <sheetName val="ap2000"/>
      <sheetName val="apr2000"/>
      <sheetName val="apri2000"/>
      <sheetName val="april2000"/>
      <sheetName val="aprileo2000"/>
      <sheetName val="mag2000"/>
      <sheetName val="magg2000"/>
      <sheetName val="maggi2000"/>
      <sheetName val="maggioe2000"/>
      <sheetName val="g2000"/>
      <sheetName val="gi2000"/>
      <sheetName val="giu2000"/>
      <sheetName val="giug2000"/>
      <sheetName val="giugn2000"/>
      <sheetName val="giugnoo2000"/>
      <sheetName val="l2000"/>
      <sheetName val="lu2000"/>
      <sheetName val="lug2000"/>
      <sheetName val="lugl2000"/>
      <sheetName val="lugli2000"/>
      <sheetName val="ag2000"/>
      <sheetName val="ago2000"/>
      <sheetName val="agos2000"/>
      <sheetName val="agost2000"/>
      <sheetName val="agostoo2000"/>
      <sheetName val="s2000"/>
      <sheetName val="se2000"/>
      <sheetName val="set2000"/>
      <sheetName val="sett2000"/>
      <sheetName val="sette2000"/>
      <sheetName val="settem2000"/>
      <sheetName val="settemb2000"/>
      <sheetName val="settembr2000"/>
      <sheetName val="o2000"/>
      <sheetName val="ot2000"/>
      <sheetName val="ott2000"/>
      <sheetName val="otto2000"/>
      <sheetName val="ottob2000"/>
      <sheetName val="ottobr2000"/>
      <sheetName val="ottobree2000"/>
      <sheetName val="n2000"/>
      <sheetName val="no2000"/>
      <sheetName val="nov2000"/>
      <sheetName val="nove2000"/>
      <sheetName val="novem2000"/>
      <sheetName val="novemb2000"/>
      <sheetName val="novembr2000"/>
      <sheetName val="d2000"/>
      <sheetName val="di2000"/>
      <sheetName val="dic2000"/>
      <sheetName val="dice2000"/>
      <sheetName val="dicem2000"/>
      <sheetName val="dicemb2000"/>
      <sheetName val="dicembr2000"/>
    </sheetNames>
    <sheetDataSet>
      <sheetData sheetId="0">
        <row r="11">
          <cell r="B11">
            <v>-5.4</v>
          </cell>
        </row>
        <row r="43">
          <cell r="D43">
            <v>-9</v>
          </cell>
        </row>
        <row r="44">
          <cell r="D44">
            <v>20.7</v>
          </cell>
        </row>
        <row r="51">
          <cell r="D51">
            <v>-2.6225806451612903</v>
          </cell>
        </row>
        <row r="52">
          <cell r="D52">
            <v>8.1000000000000014</v>
          </cell>
        </row>
        <row r="53">
          <cell r="D53">
            <v>1.2225806451612902</v>
          </cell>
          <cell r="I53">
            <v>1.2225806451612902</v>
          </cell>
        </row>
        <row r="54">
          <cell r="D54">
            <v>10.72258064516129</v>
          </cell>
        </row>
        <row r="55">
          <cell r="D55">
            <v>0</v>
          </cell>
        </row>
        <row r="56">
          <cell r="D56">
            <v>0</v>
          </cell>
        </row>
        <row r="59">
          <cell r="D59">
            <v>27</v>
          </cell>
        </row>
      </sheetData>
      <sheetData sheetId="1">
        <row r="11">
          <cell r="B11">
            <v>2.8</v>
          </cell>
        </row>
        <row r="43">
          <cell r="D43">
            <v>-3.5</v>
          </cell>
        </row>
        <row r="44">
          <cell r="D44">
            <v>17.2</v>
          </cell>
        </row>
        <row r="53">
          <cell r="D53">
            <v>4.5775862068965507</v>
          </cell>
          <cell r="I53">
            <v>2.9000834260289206</v>
          </cell>
        </row>
        <row r="55">
          <cell r="D55">
            <v>2</v>
          </cell>
        </row>
        <row r="56">
          <cell r="D56">
            <v>0</v>
          </cell>
        </row>
        <row r="59">
          <cell r="D59">
            <v>12</v>
          </cell>
        </row>
      </sheetData>
      <sheetData sheetId="2">
        <row r="11">
          <cell r="B11">
            <v>4.3</v>
          </cell>
        </row>
        <row r="43">
          <cell r="D43">
            <v>-2.1</v>
          </cell>
        </row>
        <row r="44">
          <cell r="D44">
            <v>23.4</v>
          </cell>
        </row>
        <row r="53">
          <cell r="D53">
            <v>7.879032258064516</v>
          </cell>
          <cell r="I53">
            <v>4.5597330367074527</v>
          </cell>
        </row>
        <row r="55">
          <cell r="D55">
            <v>100</v>
          </cell>
        </row>
        <row r="56">
          <cell r="D56">
            <v>0</v>
          </cell>
        </row>
        <row r="59">
          <cell r="D59">
            <v>7</v>
          </cell>
        </row>
      </sheetData>
      <sheetData sheetId="3">
        <row r="11">
          <cell r="B11">
            <v>4.4000000000000004</v>
          </cell>
        </row>
        <row r="43">
          <cell r="D43">
            <v>1.3</v>
          </cell>
        </row>
        <row r="44">
          <cell r="D44">
            <v>25.3</v>
          </cell>
        </row>
        <row r="53">
          <cell r="D53">
            <v>10.776666666666666</v>
          </cell>
          <cell r="I53">
            <v>6.1139664441972563</v>
          </cell>
        </row>
        <row r="54">
          <cell r="D54">
            <v>9.1833333333333318</v>
          </cell>
        </row>
        <row r="55">
          <cell r="D55">
            <v>351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4">
        <row r="11">
          <cell r="B11">
            <v>9</v>
          </cell>
        </row>
        <row r="43">
          <cell r="D43">
            <v>9</v>
          </cell>
        </row>
        <row r="44">
          <cell r="D44">
            <v>25.9</v>
          </cell>
        </row>
        <row r="51">
          <cell r="D51">
            <v>12.258064516129032</v>
          </cell>
        </row>
        <row r="52">
          <cell r="D52">
            <v>21.490322580645159</v>
          </cell>
        </row>
        <row r="53">
          <cell r="D53">
            <v>16.47983870967742</v>
          </cell>
          <cell r="I53">
            <v>8.1871408972932898</v>
          </cell>
        </row>
        <row r="54">
          <cell r="D54">
            <v>9.2322580645161292</v>
          </cell>
        </row>
        <row r="55">
          <cell r="D55">
            <v>163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14.1</v>
          </cell>
        </row>
        <row r="43">
          <cell r="D43">
            <v>13</v>
          </cell>
        </row>
        <row r="44">
          <cell r="D44">
            <v>29.2</v>
          </cell>
        </row>
        <row r="51">
          <cell r="D51">
            <v>14.843333333333332</v>
          </cell>
        </row>
        <row r="52">
          <cell r="D52">
            <v>25.143333333333331</v>
          </cell>
        </row>
        <row r="53">
          <cell r="D53">
            <v>19.506666666666661</v>
          </cell>
          <cell r="I53">
            <v>10.073728525522185</v>
          </cell>
        </row>
        <row r="54">
          <cell r="D54">
            <v>10.3</v>
          </cell>
        </row>
        <row r="55">
          <cell r="D55">
            <v>156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17.2</v>
          </cell>
        </row>
        <row r="43">
          <cell r="D43">
            <v>7.9</v>
          </cell>
        </row>
        <row r="44">
          <cell r="D44">
            <v>29.4</v>
          </cell>
        </row>
        <row r="51">
          <cell r="D51">
            <v>14.012903225806451</v>
          </cell>
        </row>
        <row r="52">
          <cell r="D52">
            <v>24.712903225806446</v>
          </cell>
        </row>
        <row r="53">
          <cell r="D53">
            <v>18.866129032258062</v>
          </cell>
          <cell r="I53">
            <v>11.329785740770166</v>
          </cell>
        </row>
        <row r="54">
          <cell r="D54">
            <v>10.7</v>
          </cell>
        </row>
        <row r="55">
          <cell r="D55">
            <v>212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15.7</v>
          </cell>
        </row>
        <row r="43">
          <cell r="D43">
            <v>11.9</v>
          </cell>
        </row>
        <row r="44">
          <cell r="D44">
            <v>32.6</v>
          </cell>
        </row>
        <row r="51">
          <cell r="D51">
            <v>16.425806451612903</v>
          </cell>
        </row>
        <row r="52">
          <cell r="D52">
            <v>27.051612903225802</v>
          </cell>
        </row>
        <row r="53">
          <cell r="D53">
            <v>21.128225806451614</v>
          </cell>
          <cell r="I53">
            <v>12.554590748980347</v>
          </cell>
        </row>
        <row r="54">
          <cell r="D54">
            <v>10.625806451612901</v>
          </cell>
        </row>
        <row r="55">
          <cell r="D55">
            <v>194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9.9</v>
          </cell>
        </row>
        <row r="43">
          <cell r="D43">
            <v>8.1</v>
          </cell>
        </row>
        <row r="44">
          <cell r="D44">
            <v>26.9</v>
          </cell>
        </row>
        <row r="51">
          <cell r="D51">
            <v>12.743333333333334</v>
          </cell>
        </row>
        <row r="52">
          <cell r="D52">
            <v>23.206666666666671</v>
          </cell>
        </row>
        <row r="53">
          <cell r="D53">
            <v>17.23833333333333</v>
          </cell>
          <cell r="I53">
            <v>13.075006591686234</v>
          </cell>
        </row>
        <row r="54">
          <cell r="D54">
            <v>10.463333333333333</v>
          </cell>
        </row>
        <row r="55">
          <cell r="D55">
            <v>464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11.5</v>
          </cell>
        </row>
        <row r="43">
          <cell r="D43">
            <v>3.6</v>
          </cell>
        </row>
        <row r="44">
          <cell r="D44">
            <v>23.2</v>
          </cell>
        </row>
        <row r="51">
          <cell r="D51">
            <v>8.8290322580645153</v>
          </cell>
        </row>
        <row r="52">
          <cell r="D52">
            <v>15.870967741935484</v>
          </cell>
        </row>
        <row r="53">
          <cell r="D53">
            <v>11.82258064516129</v>
          </cell>
          <cell r="I53">
            <v>12.949763997033738</v>
          </cell>
        </row>
        <row r="55">
          <cell r="D55">
            <v>504</v>
          </cell>
        </row>
        <row r="56">
          <cell r="D56">
            <v>0</v>
          </cell>
        </row>
      </sheetData>
      <sheetData sheetId="10">
        <row r="11">
          <cell r="B11">
            <v>3.3</v>
          </cell>
        </row>
        <row r="43">
          <cell r="D43">
            <v>0.3</v>
          </cell>
        </row>
        <row r="44">
          <cell r="D44">
            <v>15.8</v>
          </cell>
        </row>
        <row r="51">
          <cell r="D51">
            <v>3.2466666666666666</v>
          </cell>
        </row>
        <row r="52">
          <cell r="D52">
            <v>10.026666666666667</v>
          </cell>
        </row>
        <row r="53">
          <cell r="D53">
            <v>5.7433333333333332</v>
          </cell>
          <cell r="I53">
            <v>12.294633936697339</v>
          </cell>
        </row>
        <row r="54">
          <cell r="D54">
            <v>6.7799999999999994</v>
          </cell>
        </row>
        <row r="55">
          <cell r="D55">
            <v>321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1">
        <row r="11">
          <cell r="B11">
            <v>1.1000000000000001</v>
          </cell>
        </row>
        <row r="43">
          <cell r="D43">
            <v>-4.9000000000000004</v>
          </cell>
        </row>
        <row r="44">
          <cell r="D44">
            <v>14.4</v>
          </cell>
        </row>
        <row r="51">
          <cell r="D51">
            <v>1.3225806451612909</v>
          </cell>
        </row>
        <row r="52">
          <cell r="D52">
            <v>8.1161290322580637</v>
          </cell>
        </row>
        <row r="53">
          <cell r="D53">
            <v>3.782258064516129</v>
          </cell>
          <cell r="I53">
            <v>11.585269280682239</v>
          </cell>
        </row>
        <row r="54">
          <cell r="D54">
            <v>6.7935483870967737</v>
          </cell>
        </row>
        <row r="55">
          <cell r="D55">
            <v>77</v>
          </cell>
        </row>
        <row r="56">
          <cell r="D56">
            <v>19</v>
          </cell>
        </row>
        <row r="59">
          <cell r="D59">
            <v>12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gennaio99"/>
      <sheetName val="febbraio99"/>
      <sheetName val="marzo99"/>
      <sheetName val="aprile99"/>
      <sheetName val="maggio99"/>
      <sheetName val="giugno99"/>
      <sheetName val="luglio99"/>
      <sheetName val="agosto99"/>
      <sheetName val="settembre99"/>
      <sheetName val="ottobre99"/>
      <sheetName val="novembre99"/>
      <sheetName val="dicembre99"/>
      <sheetName val="Foglio1"/>
      <sheetName val="Foglio2"/>
      <sheetName val="Foglio3"/>
      <sheetName val="matrice"/>
      <sheetName val="dicembre2000"/>
      <sheetName val="febbraio98"/>
      <sheetName val="febbraio998"/>
      <sheetName val="fo99"/>
      <sheetName val="feo99"/>
      <sheetName val="febo99"/>
      <sheetName val="febbo99"/>
      <sheetName val="febbro99"/>
      <sheetName val="febbrao99"/>
      <sheetName val="febbraioo99"/>
      <sheetName val="gennaio2000"/>
      <sheetName val="gennaio92000"/>
      <sheetName val="gennaio992000"/>
      <sheetName val="gennaio99000"/>
      <sheetName val="gennaio9900"/>
      <sheetName val="gennaio990"/>
      <sheetName val="gennaio1999"/>
      <sheetName val="gennaio999"/>
      <sheetName val="f99"/>
      <sheetName val="fe99"/>
      <sheetName val="feb99"/>
      <sheetName val="febb99"/>
      <sheetName val="febbr99"/>
      <sheetName val="febbra99"/>
      <sheetName val="febbrai99"/>
      <sheetName val="m99"/>
      <sheetName val="ma99"/>
      <sheetName val="mar99"/>
      <sheetName val="marz99"/>
      <sheetName val="gennaio98"/>
      <sheetName val="gennaio998"/>
      <sheetName val="a99"/>
      <sheetName val="ap99"/>
      <sheetName val="apr99"/>
      <sheetName val="apri99"/>
      <sheetName val="april99"/>
      <sheetName val="aprileo99"/>
      <sheetName val="mag99"/>
      <sheetName val="magg99"/>
      <sheetName val="maggi99"/>
      <sheetName val="g99"/>
      <sheetName val="gi99"/>
      <sheetName val="giu99"/>
      <sheetName val="giug99"/>
      <sheetName val="giugn99"/>
      <sheetName val="l99"/>
      <sheetName val="lu99"/>
      <sheetName val="lug99"/>
      <sheetName val="lugl99"/>
      <sheetName val="lugli99"/>
      <sheetName val="ao99"/>
      <sheetName val="ago99"/>
      <sheetName val="agoo99"/>
      <sheetName val="agoso99"/>
      <sheetName val="s99"/>
      <sheetName val="se99"/>
      <sheetName val="set99"/>
      <sheetName val="sett99"/>
      <sheetName val="sette99"/>
      <sheetName val="settem99"/>
      <sheetName val="settemb99"/>
      <sheetName val="settembr99"/>
      <sheetName val="oe99"/>
      <sheetName val="ote99"/>
      <sheetName val="otte99"/>
      <sheetName val="ottoe99"/>
      <sheetName val="ottobe99"/>
      <sheetName val="n99"/>
      <sheetName val="no99"/>
      <sheetName val="nov99"/>
      <sheetName val="nove99"/>
      <sheetName val="novem99"/>
      <sheetName val="novemb99"/>
      <sheetName val="novembr99"/>
      <sheetName val="d99"/>
      <sheetName val="di99"/>
      <sheetName val="dic99"/>
      <sheetName val="dice99"/>
      <sheetName val="dicem99"/>
      <sheetName val="dicemb99"/>
      <sheetName val="dicembr99"/>
    </sheetNames>
    <sheetDataSet>
      <sheetData sheetId="0">
        <row r="11">
          <cell r="B11">
            <v>2.5</v>
          </cell>
        </row>
        <row r="43">
          <cell r="D43">
            <v>-7.6</v>
          </cell>
        </row>
        <row r="44">
          <cell r="D44">
            <v>15.8</v>
          </cell>
        </row>
        <row r="51">
          <cell r="D51">
            <v>-0.25806451612903214</v>
          </cell>
        </row>
        <row r="52">
          <cell r="D52">
            <v>9.5612903225806445</v>
          </cell>
        </row>
        <row r="53">
          <cell r="D53">
            <v>3.2137096774193554</v>
          </cell>
          <cell r="I53">
            <v>3.2137096774193554</v>
          </cell>
        </row>
        <row r="54">
          <cell r="D54">
            <v>9.8193548387096783</v>
          </cell>
        </row>
        <row r="55">
          <cell r="D55">
            <v>133</v>
          </cell>
        </row>
        <row r="56">
          <cell r="D56">
            <v>0</v>
          </cell>
        </row>
        <row r="59">
          <cell r="D59">
            <v>15</v>
          </cell>
        </row>
      </sheetData>
      <sheetData sheetId="1">
        <row r="11">
          <cell r="B11">
            <v>-7.8</v>
          </cell>
        </row>
        <row r="43">
          <cell r="D43">
            <v>-7.8</v>
          </cell>
        </row>
        <row r="44">
          <cell r="D44">
            <v>20.2</v>
          </cell>
        </row>
        <row r="53">
          <cell r="D53">
            <v>2.8517857142857141</v>
          </cell>
          <cell r="I53">
            <v>3.0327476958525348</v>
          </cell>
        </row>
        <row r="54">
          <cell r="D54">
            <v>12.510714285714288</v>
          </cell>
        </row>
        <row r="55">
          <cell r="D55">
            <v>0</v>
          </cell>
        </row>
        <row r="56">
          <cell r="D56">
            <v>0</v>
          </cell>
        </row>
        <row r="59">
          <cell r="D59">
            <v>20</v>
          </cell>
        </row>
      </sheetData>
      <sheetData sheetId="2">
        <row r="11">
          <cell r="B11">
            <v>0.1</v>
          </cell>
        </row>
        <row r="43">
          <cell r="D43">
            <v>-2.2999999999999998</v>
          </cell>
        </row>
        <row r="44">
          <cell r="D44">
            <v>20</v>
          </cell>
        </row>
        <row r="53">
          <cell r="D53">
            <v>7.3096774193548386</v>
          </cell>
          <cell r="I53">
            <v>4.4583909370199697</v>
          </cell>
        </row>
        <row r="55">
          <cell r="D55">
            <v>183</v>
          </cell>
        </row>
        <row r="56">
          <cell r="D56">
            <v>0</v>
          </cell>
        </row>
        <row r="59">
          <cell r="D59">
            <v>6</v>
          </cell>
        </row>
      </sheetData>
      <sheetData sheetId="3">
        <row r="11">
          <cell r="B11">
            <v>5</v>
          </cell>
        </row>
        <row r="43">
          <cell r="D43">
            <v>-0.1</v>
          </cell>
        </row>
        <row r="44">
          <cell r="D44">
            <v>22.5</v>
          </cell>
        </row>
        <row r="53">
          <cell r="D53">
            <v>10.826666666666666</v>
          </cell>
          <cell r="I53">
            <v>6.0504598694316432</v>
          </cell>
        </row>
        <row r="55">
          <cell r="D55">
            <v>131</v>
          </cell>
        </row>
        <row r="56">
          <cell r="D56">
            <v>0</v>
          </cell>
        </row>
        <row r="59">
          <cell r="D59">
            <v>1</v>
          </cell>
        </row>
      </sheetData>
      <sheetData sheetId="4">
        <row r="11">
          <cell r="B11">
            <v>8</v>
          </cell>
        </row>
        <row r="43">
          <cell r="D43">
            <v>6.8</v>
          </cell>
        </row>
        <row r="44">
          <cell r="D44">
            <v>26.2</v>
          </cell>
        </row>
        <row r="51">
          <cell r="D51">
            <v>12.267741935483871</v>
          </cell>
        </row>
        <row r="52">
          <cell r="D52">
            <v>20.780645161290327</v>
          </cell>
        </row>
        <row r="53">
          <cell r="D53">
            <v>16.259677419354837</v>
          </cell>
          <cell r="I53">
            <v>8.0923033794162826</v>
          </cell>
        </row>
        <row r="55">
          <cell r="D55">
            <v>353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15.6</v>
          </cell>
        </row>
        <row r="43">
          <cell r="D43">
            <v>8.3000000000000007</v>
          </cell>
        </row>
        <row r="44">
          <cell r="D44">
            <v>28.9</v>
          </cell>
        </row>
        <row r="51">
          <cell r="D51">
            <v>13.426666666666666</v>
          </cell>
        </row>
        <row r="52">
          <cell r="D52">
            <v>22.843333333333341</v>
          </cell>
        </row>
        <row r="53">
          <cell r="D53">
            <v>17.86</v>
          </cell>
          <cell r="I53">
            <v>9.7202528161802348</v>
          </cell>
        </row>
        <row r="54">
          <cell r="D54">
            <v>9.4166666666666679</v>
          </cell>
        </row>
        <row r="55">
          <cell r="D55">
            <v>227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16.2</v>
          </cell>
        </row>
        <row r="43">
          <cell r="D43">
            <v>11.7</v>
          </cell>
        </row>
        <row r="44">
          <cell r="D44">
            <v>29.3</v>
          </cell>
        </row>
        <row r="51">
          <cell r="D51">
            <v>16.067741935483873</v>
          </cell>
        </row>
        <row r="52">
          <cell r="D52">
            <v>26.56451612903226</v>
          </cell>
        </row>
        <row r="53">
          <cell r="D53">
            <v>20.955727177419359</v>
          </cell>
          <cell r="I53">
            <v>11.325320582071539</v>
          </cell>
        </row>
        <row r="54">
          <cell r="D54">
            <v>10.496774193548386</v>
          </cell>
        </row>
        <row r="55">
          <cell r="D55">
            <v>192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15.8</v>
          </cell>
        </row>
        <row r="43">
          <cell r="D43">
            <v>10.4</v>
          </cell>
        </row>
        <row r="44">
          <cell r="D44">
            <v>28.3</v>
          </cell>
        </row>
        <row r="51">
          <cell r="D51">
            <v>16.377419354838711</v>
          </cell>
        </row>
        <row r="52">
          <cell r="D52">
            <v>24.793548387096774</v>
          </cell>
        </row>
        <row r="53">
          <cell r="D53">
            <v>20.220161290322583</v>
          </cell>
          <cell r="I53">
            <v>12.437175670602919</v>
          </cell>
        </row>
        <row r="54">
          <cell r="D54">
            <v>8.4161290322580644</v>
          </cell>
        </row>
        <row r="55">
          <cell r="D55">
            <v>176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15.2</v>
          </cell>
        </row>
        <row r="43">
          <cell r="D43">
            <v>10.199999999999999</v>
          </cell>
        </row>
        <row r="44">
          <cell r="D44">
            <v>27.6</v>
          </cell>
        </row>
        <row r="51">
          <cell r="D51">
            <v>14.196666666666665</v>
          </cell>
        </row>
        <row r="52">
          <cell r="D52">
            <v>22.536666666666665</v>
          </cell>
        </row>
        <row r="53">
          <cell r="D53">
            <v>17.820000000000004</v>
          </cell>
          <cell r="I53">
            <v>13.035267262758151</v>
          </cell>
        </row>
        <row r="54">
          <cell r="D54">
            <v>8.3399999999999981</v>
          </cell>
        </row>
        <row r="55">
          <cell r="D55">
            <v>289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9</v>
          </cell>
        </row>
        <row r="43">
          <cell r="D43">
            <v>3.3</v>
          </cell>
        </row>
        <row r="44">
          <cell r="D44">
            <v>23.5</v>
          </cell>
        </row>
        <row r="51">
          <cell r="D51">
            <v>8.387096774193548</v>
          </cell>
        </row>
        <row r="52">
          <cell r="D52">
            <v>16.216129032258067</v>
          </cell>
        </row>
        <row r="53">
          <cell r="D53">
            <v>11.590322580645161</v>
          </cell>
          <cell r="I53">
            <v>12.890772794546852</v>
          </cell>
        </row>
        <row r="55">
          <cell r="D55">
            <v>164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8</v>
          </cell>
        </row>
        <row r="43">
          <cell r="D43">
            <v>-3.2</v>
          </cell>
        </row>
        <row r="44">
          <cell r="D44">
            <v>17.2</v>
          </cell>
        </row>
        <row r="51">
          <cell r="D51">
            <v>2.2466666666666666</v>
          </cell>
        </row>
        <row r="52">
          <cell r="D52">
            <v>10.973333333333336</v>
          </cell>
        </row>
        <row r="53">
          <cell r="D53">
            <v>5.2224999999999993</v>
          </cell>
          <cell r="I53">
            <v>12.193657085951683</v>
          </cell>
        </row>
        <row r="54">
          <cell r="D54">
            <v>8.7266666666666666</v>
          </cell>
        </row>
        <row r="55">
          <cell r="D55">
            <v>151</v>
          </cell>
        </row>
        <row r="56">
          <cell r="D56">
            <v>2</v>
          </cell>
        </row>
        <row r="59">
          <cell r="D59">
            <v>12</v>
          </cell>
        </row>
      </sheetData>
      <sheetData sheetId="11">
        <row r="11">
          <cell r="B11">
            <v>-2.2999999999999998</v>
          </cell>
        </row>
        <row r="43">
          <cell r="D43">
            <v>-6.8</v>
          </cell>
        </row>
        <row r="44">
          <cell r="D44">
            <v>13.1</v>
          </cell>
        </row>
        <row r="51">
          <cell r="D51">
            <v>-1.8870967741935485</v>
          </cell>
        </row>
        <row r="52">
          <cell r="D52">
            <v>7.0774193548387112</v>
          </cell>
        </row>
        <row r="53">
          <cell r="D53">
            <v>1.2991935483870962</v>
          </cell>
          <cell r="I53">
            <v>11.285785124487967</v>
          </cell>
        </row>
        <row r="54">
          <cell r="D54">
            <v>8.9645161290322566</v>
          </cell>
        </row>
        <row r="55">
          <cell r="D55">
            <v>40</v>
          </cell>
        </row>
        <row r="56">
          <cell r="D56">
            <v>3</v>
          </cell>
        </row>
        <row r="59">
          <cell r="D59">
            <v>20</v>
          </cell>
        </row>
      </sheetData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gennaio98"/>
      <sheetName val="febbraio98"/>
      <sheetName val="marzo98"/>
      <sheetName val="aprile98"/>
      <sheetName val="maggio98"/>
      <sheetName val="giugno98"/>
      <sheetName val="luglio98"/>
      <sheetName val="agosto98"/>
      <sheetName val="settembre98"/>
      <sheetName val="ottobre98"/>
      <sheetName val="novembre98"/>
      <sheetName val="dicembre98"/>
      <sheetName val="f98"/>
      <sheetName val="fe98"/>
      <sheetName val="feb98"/>
      <sheetName val="febb98"/>
      <sheetName val="febbr98"/>
      <sheetName val="febbra98"/>
      <sheetName val="febbrai98"/>
      <sheetName val="m98"/>
      <sheetName val="ma98"/>
      <sheetName val="mar98"/>
      <sheetName val="marz98"/>
      <sheetName val="marzoo98"/>
      <sheetName val="a98"/>
      <sheetName val="ap98"/>
      <sheetName val="apr98"/>
      <sheetName val="apri98"/>
      <sheetName val="april98"/>
      <sheetName val="mag98"/>
      <sheetName val="magg98"/>
      <sheetName val="maggi98"/>
      <sheetName val="g98"/>
      <sheetName val="gi98"/>
      <sheetName val="giu98"/>
      <sheetName val="giug98"/>
      <sheetName val="giugn98"/>
      <sheetName val="giugnoo98"/>
      <sheetName val="l98"/>
      <sheetName val="lu98"/>
      <sheetName val="lug98"/>
      <sheetName val="lugl98"/>
      <sheetName val="lugli98"/>
      <sheetName val="ag98"/>
      <sheetName val="ago98"/>
      <sheetName val="agos98"/>
      <sheetName val="agost98"/>
      <sheetName val="s98"/>
      <sheetName val="se98"/>
      <sheetName val="set98"/>
      <sheetName val="sett98"/>
      <sheetName val="sette98"/>
      <sheetName val="settem98"/>
      <sheetName val="settemb98"/>
      <sheetName val="settembr98"/>
      <sheetName val="oe98"/>
      <sheetName val="ote98"/>
      <sheetName val="otte98"/>
      <sheetName val="ottoe98"/>
      <sheetName val="ottobe98"/>
      <sheetName val="n98"/>
      <sheetName val="no98"/>
      <sheetName val="nov98"/>
      <sheetName val="nove98"/>
      <sheetName val="novem98"/>
      <sheetName val="novemb98"/>
      <sheetName val="novembr98"/>
      <sheetName val="de98"/>
      <sheetName val="die98"/>
      <sheetName val="dice98"/>
      <sheetName val="dicee98"/>
      <sheetName val="diceme98"/>
      <sheetName val="dicembe98"/>
    </sheetNames>
    <sheetDataSet>
      <sheetData sheetId="0">
        <row r="11">
          <cell r="B11">
            <v>0</v>
          </cell>
        </row>
        <row r="43">
          <cell r="D43">
            <v>-8</v>
          </cell>
        </row>
        <row r="44">
          <cell r="D44">
            <v>16</v>
          </cell>
        </row>
        <row r="51">
          <cell r="D51">
            <v>-2.6774193548387095</v>
          </cell>
        </row>
        <row r="52">
          <cell r="D52">
            <v>7.935483870967742</v>
          </cell>
        </row>
        <row r="53">
          <cell r="D53">
            <v>1.2258064516129032</v>
          </cell>
          <cell r="I53">
            <v>1.2258064516129032</v>
          </cell>
        </row>
        <row r="54">
          <cell r="D54">
            <v>10.612903225806452</v>
          </cell>
        </row>
        <row r="55">
          <cell r="D55">
            <v>43</v>
          </cell>
        </row>
        <row r="56">
          <cell r="D56">
            <v>5</v>
          </cell>
        </row>
        <row r="59">
          <cell r="D59">
            <v>25</v>
          </cell>
        </row>
      </sheetData>
      <sheetData sheetId="1">
        <row r="11">
          <cell r="B11">
            <v>-5</v>
          </cell>
        </row>
        <row r="40">
          <cell r="D40">
            <v>-8</v>
          </cell>
        </row>
        <row r="41">
          <cell r="D41">
            <v>23</v>
          </cell>
        </row>
        <row r="50">
          <cell r="D50">
            <v>4.6607142857142856</v>
          </cell>
        </row>
        <row r="51">
          <cell r="D51">
            <v>13.964285714285714</v>
          </cell>
        </row>
        <row r="52">
          <cell r="D52">
            <v>52</v>
          </cell>
        </row>
        <row r="53">
          <cell r="D53">
            <v>0</v>
          </cell>
          <cell r="I53">
            <v>2.9432603686635943</v>
          </cell>
        </row>
        <row r="59">
          <cell r="D59">
            <v>11</v>
          </cell>
        </row>
      </sheetData>
      <sheetData sheetId="2">
        <row r="11">
          <cell r="B11">
            <v>1</v>
          </cell>
        </row>
        <row r="43">
          <cell r="D43">
            <v>-5</v>
          </cell>
        </row>
        <row r="44">
          <cell r="D44">
            <v>21</v>
          </cell>
        </row>
        <row r="53">
          <cell r="D53">
            <v>6.362903225806452</v>
          </cell>
          <cell r="I53">
            <v>4.0831413210445469</v>
          </cell>
        </row>
        <row r="55">
          <cell r="D55">
            <v>0</v>
          </cell>
        </row>
        <row r="56">
          <cell r="D56">
            <v>10</v>
          </cell>
        </row>
        <row r="59">
          <cell r="D59">
            <v>13</v>
          </cell>
        </row>
      </sheetData>
      <sheetData sheetId="3">
        <row r="11">
          <cell r="B11">
            <v>4</v>
          </cell>
        </row>
        <row r="43">
          <cell r="D43">
            <v>-3</v>
          </cell>
        </row>
        <row r="44">
          <cell r="D44">
            <v>21</v>
          </cell>
        </row>
        <row r="53">
          <cell r="D53">
            <v>8.5250000000000004</v>
          </cell>
          <cell r="I53">
            <v>5.1936059907834107</v>
          </cell>
        </row>
        <row r="55">
          <cell r="D55">
            <v>366</v>
          </cell>
        </row>
        <row r="56">
          <cell r="D56">
            <v>0</v>
          </cell>
        </row>
        <row r="58">
          <cell r="D58">
            <v>3</v>
          </cell>
        </row>
      </sheetData>
      <sheetData sheetId="4">
        <row r="11">
          <cell r="B11">
            <v>5</v>
          </cell>
        </row>
        <row r="43">
          <cell r="D43">
            <v>4</v>
          </cell>
        </row>
        <row r="44">
          <cell r="D44">
            <v>29</v>
          </cell>
        </row>
        <row r="51">
          <cell r="D51">
            <v>9.0322580645161299</v>
          </cell>
        </row>
        <row r="52">
          <cell r="D52">
            <v>20.548387096774192</v>
          </cell>
        </row>
        <row r="53">
          <cell r="D53">
            <v>14.548387096774194</v>
          </cell>
          <cell r="I53">
            <v>7.064562211981567</v>
          </cell>
        </row>
        <row r="55">
          <cell r="D55">
            <v>540</v>
          </cell>
        </row>
        <row r="56">
          <cell r="D56">
            <v>0</v>
          </cell>
        </row>
      </sheetData>
      <sheetData sheetId="5">
        <row r="11">
          <cell r="B11">
            <v>8</v>
          </cell>
        </row>
        <row r="43">
          <cell r="D43">
            <v>5</v>
          </cell>
        </row>
        <row r="44">
          <cell r="D44">
            <v>29</v>
          </cell>
        </row>
        <row r="51">
          <cell r="D51">
            <v>13.166666666666666</v>
          </cell>
        </row>
        <row r="52">
          <cell r="D52">
            <v>24.266666666666666</v>
          </cell>
        </row>
        <row r="53">
          <cell r="D53">
            <v>18.399999999999999</v>
          </cell>
          <cell r="I53">
            <v>8.9538018433179722</v>
          </cell>
        </row>
        <row r="54">
          <cell r="D54">
            <v>11.1</v>
          </cell>
        </row>
        <row r="55">
          <cell r="D55">
            <v>170</v>
          </cell>
        </row>
        <row r="56">
          <cell r="D56">
            <v>0</v>
          </cell>
        </row>
      </sheetData>
      <sheetData sheetId="6">
        <row r="11">
          <cell r="B11">
            <v>16</v>
          </cell>
        </row>
        <row r="43">
          <cell r="D43">
            <v>9</v>
          </cell>
        </row>
        <row r="44">
          <cell r="D44">
            <v>32</v>
          </cell>
        </row>
        <row r="51">
          <cell r="D51">
            <v>15.129032258064516</v>
          </cell>
        </row>
        <row r="52">
          <cell r="D52">
            <v>27</v>
          </cell>
        </row>
        <row r="53">
          <cell r="D53">
            <v>20.822580645161292</v>
          </cell>
          <cell r="I53">
            <v>10.649341672152731</v>
          </cell>
        </row>
        <row r="54">
          <cell r="D54">
            <v>11.870967741935484</v>
          </cell>
        </row>
        <row r="55">
          <cell r="D55">
            <v>107</v>
          </cell>
        </row>
        <row r="56">
          <cell r="D56">
            <v>0</v>
          </cell>
        </row>
      </sheetData>
      <sheetData sheetId="7">
        <row r="11">
          <cell r="B11">
            <v>16</v>
          </cell>
        </row>
        <row r="43">
          <cell r="D43">
            <v>9</v>
          </cell>
        </row>
        <row r="44">
          <cell r="D44">
            <v>33</v>
          </cell>
        </row>
        <row r="51">
          <cell r="D51">
            <v>14.96774193548387</v>
          </cell>
        </row>
        <row r="52">
          <cell r="D52">
            <v>27.70967741935484</v>
          </cell>
        </row>
        <row r="53">
          <cell r="D53">
            <v>20.85483870967742</v>
          </cell>
          <cell r="I53">
            <v>11.925028801843318</v>
          </cell>
        </row>
        <row r="54">
          <cell r="D54">
            <v>12.741935483870968</v>
          </cell>
        </row>
        <row r="55">
          <cell r="D55">
            <v>154</v>
          </cell>
        </row>
        <row r="56">
          <cell r="D56">
            <v>0</v>
          </cell>
        </row>
      </sheetData>
      <sheetData sheetId="8">
        <row r="11">
          <cell r="B11">
            <v>11</v>
          </cell>
        </row>
        <row r="43">
          <cell r="D43">
            <v>4</v>
          </cell>
        </row>
        <row r="44">
          <cell r="D44">
            <v>27</v>
          </cell>
        </row>
        <row r="51">
          <cell r="D51">
            <v>10.733333333333333</v>
          </cell>
        </row>
        <row r="52">
          <cell r="D52">
            <v>21.233333333333334</v>
          </cell>
        </row>
        <row r="53">
          <cell r="D53">
            <v>15.441666666666666</v>
          </cell>
          <cell r="I53">
            <v>12.315766342379245</v>
          </cell>
        </row>
        <row r="54">
          <cell r="D54">
            <v>10.5</v>
          </cell>
        </row>
        <row r="55">
          <cell r="D55">
            <v>253</v>
          </cell>
        </row>
        <row r="56">
          <cell r="D56">
            <v>0</v>
          </cell>
        </row>
      </sheetData>
      <sheetData sheetId="9">
        <row r="11">
          <cell r="B11">
            <v>12.3</v>
          </cell>
        </row>
        <row r="43">
          <cell r="D43">
            <v>3</v>
          </cell>
        </row>
        <row r="44">
          <cell r="D44">
            <v>20.100000000000001</v>
          </cell>
        </row>
        <row r="51">
          <cell r="D51">
            <v>7.4935483870967738</v>
          </cell>
        </row>
        <row r="52">
          <cell r="D52">
            <v>16.987096774193546</v>
          </cell>
        </row>
        <row r="53">
          <cell r="D53">
            <v>11.243548387096775</v>
          </cell>
          <cell r="I53">
            <v>12.208544546850998</v>
          </cell>
        </row>
        <row r="55">
          <cell r="D55">
            <v>200</v>
          </cell>
        </row>
        <row r="56">
          <cell r="D56">
            <v>0</v>
          </cell>
        </row>
      </sheetData>
      <sheetData sheetId="10">
        <row r="11">
          <cell r="B11">
            <v>4.3</v>
          </cell>
        </row>
        <row r="43">
          <cell r="D43">
            <v>-6.1</v>
          </cell>
        </row>
        <row r="44">
          <cell r="D44">
            <v>17.899999999999999</v>
          </cell>
        </row>
        <row r="51">
          <cell r="D51">
            <v>0.25</v>
          </cell>
        </row>
        <row r="52">
          <cell r="D52">
            <v>10.346666666666666</v>
          </cell>
        </row>
        <row r="53">
          <cell r="D53">
            <v>3.9375</v>
          </cell>
          <cell r="I53">
            <v>11.456631406228182</v>
          </cell>
        </row>
        <row r="54">
          <cell r="D54">
            <v>10.096666666666666</v>
          </cell>
        </row>
        <row r="55">
          <cell r="D55">
            <v>13</v>
          </cell>
        </row>
        <row r="56">
          <cell r="D56">
            <v>2</v>
          </cell>
        </row>
        <row r="59">
          <cell r="D59">
            <v>14</v>
          </cell>
        </row>
      </sheetData>
      <sheetData sheetId="11">
        <row r="11">
          <cell r="B11">
            <v>1.4</v>
          </cell>
        </row>
        <row r="43">
          <cell r="D43">
            <v>-6.1</v>
          </cell>
        </row>
        <row r="44">
          <cell r="D44">
            <v>14.1</v>
          </cell>
        </row>
        <row r="51">
          <cell r="D51">
            <v>-1.6354838709677422</v>
          </cell>
        </row>
        <row r="52">
          <cell r="D52">
            <v>7.3774193548387093</v>
          </cell>
        </row>
        <row r="53">
          <cell r="D53">
            <v>1.5540322580645163</v>
          </cell>
          <cell r="I53">
            <v>10.631414810547875</v>
          </cell>
        </row>
        <row r="54">
          <cell r="D54">
            <v>9.0129032258064505</v>
          </cell>
        </row>
        <row r="55">
          <cell r="D55">
            <v>27</v>
          </cell>
        </row>
        <row r="56">
          <cell r="D56">
            <v>0</v>
          </cell>
        </row>
        <row r="59">
          <cell r="D59">
            <v>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gennaio97"/>
      <sheetName val="febbraio97"/>
      <sheetName val="marzo97"/>
      <sheetName val="aprile 97"/>
      <sheetName val="maggio 97"/>
      <sheetName val="giugno97"/>
      <sheetName val="luglio97"/>
      <sheetName val="agosto97"/>
      <sheetName val="settembre97"/>
      <sheetName val="ottobre97"/>
      <sheetName val="novembre97"/>
      <sheetName val="dicembre97"/>
      <sheetName val="aprile97"/>
      <sheetName val="giugno 97"/>
      <sheetName val="f97"/>
      <sheetName val="fe97"/>
      <sheetName val="feb97"/>
      <sheetName val="febb97"/>
      <sheetName val="febbr97"/>
      <sheetName val="febbra97"/>
      <sheetName val="febbrai97"/>
      <sheetName val="gennaio93"/>
      <sheetName val="gennaio973"/>
    </sheetNames>
    <sheetDataSet>
      <sheetData sheetId="0">
        <row r="11">
          <cell r="B11">
            <v>-5</v>
          </cell>
        </row>
        <row r="43">
          <cell r="D43">
            <v>-7</v>
          </cell>
        </row>
        <row r="44">
          <cell r="D44">
            <v>16</v>
          </cell>
        </row>
        <row r="49">
          <cell r="D49">
            <v>-1.2258064516129032</v>
          </cell>
        </row>
        <row r="50">
          <cell r="D50">
            <v>7.4516129032258061</v>
          </cell>
        </row>
        <row r="53">
          <cell r="D53">
            <v>2.1129032258064515</v>
          </cell>
          <cell r="I53">
            <v>2.1129032258064515</v>
          </cell>
        </row>
        <row r="54">
          <cell r="D54">
            <v>105</v>
          </cell>
        </row>
        <row r="55">
          <cell r="D55">
            <v>17</v>
          </cell>
        </row>
        <row r="59">
          <cell r="D59">
            <v>20</v>
          </cell>
        </row>
      </sheetData>
      <sheetData sheetId="1">
        <row r="11">
          <cell r="B11">
            <v>-3</v>
          </cell>
        </row>
        <row r="43">
          <cell r="D43">
            <v>-6</v>
          </cell>
        </row>
        <row r="44">
          <cell r="D44">
            <v>17</v>
          </cell>
        </row>
        <row r="53">
          <cell r="D53">
            <v>3.9464285714285716</v>
          </cell>
          <cell r="I53">
            <v>3.0296658986175116</v>
          </cell>
        </row>
        <row r="54">
          <cell r="D54">
            <v>0</v>
          </cell>
        </row>
        <row r="55">
          <cell r="D55">
            <v>0</v>
          </cell>
        </row>
        <row r="59">
          <cell r="D59">
            <v>17</v>
          </cell>
        </row>
      </sheetData>
      <sheetData sheetId="2">
        <row r="11">
          <cell r="B11">
            <v>0</v>
          </cell>
        </row>
        <row r="43">
          <cell r="D43">
            <v>-2</v>
          </cell>
        </row>
        <row r="44">
          <cell r="D44">
            <v>25</v>
          </cell>
        </row>
        <row r="53">
          <cell r="D53">
            <v>9.129032258064516</v>
          </cell>
          <cell r="I53">
            <v>5.0627880184331797</v>
          </cell>
        </row>
        <row r="54">
          <cell r="D54">
            <v>0</v>
          </cell>
        </row>
        <row r="55">
          <cell r="D55">
            <v>0</v>
          </cell>
        </row>
        <row r="59">
          <cell r="D59">
            <v>3</v>
          </cell>
        </row>
      </sheetData>
      <sheetData sheetId="3">
        <row r="11">
          <cell r="B11">
            <v>2</v>
          </cell>
        </row>
        <row r="43">
          <cell r="D43">
            <v>-2</v>
          </cell>
        </row>
        <row r="44">
          <cell r="D44">
            <v>24</v>
          </cell>
        </row>
        <row r="49">
          <cell r="D49">
            <v>3.0666666666666669</v>
          </cell>
        </row>
        <row r="50">
          <cell r="D50">
            <v>18.5</v>
          </cell>
        </row>
        <row r="51">
          <cell r="D51">
            <v>10.199999999999999</v>
          </cell>
        </row>
        <row r="53">
          <cell r="I53">
            <v>6.3470910138248851</v>
          </cell>
        </row>
        <row r="54">
          <cell r="D54">
            <v>20</v>
          </cell>
        </row>
        <row r="55">
          <cell r="D55">
            <v>0</v>
          </cell>
        </row>
        <row r="59">
          <cell r="D59">
            <v>3</v>
          </cell>
        </row>
      </sheetData>
      <sheetData sheetId="4">
        <row r="11">
          <cell r="B11">
            <v>5</v>
          </cell>
        </row>
        <row r="43">
          <cell r="D43">
            <v>2</v>
          </cell>
        </row>
        <row r="44">
          <cell r="D44">
            <v>28</v>
          </cell>
        </row>
        <row r="49">
          <cell r="D49">
            <v>9.129032258064516</v>
          </cell>
        </row>
        <row r="50">
          <cell r="D50">
            <v>21.29032258064516</v>
          </cell>
        </row>
        <row r="51">
          <cell r="D51">
            <v>14.943548387096774</v>
          </cell>
        </row>
        <row r="53">
          <cell r="I53">
            <v>8.0663824884792632</v>
          </cell>
        </row>
        <row r="59">
          <cell r="D59">
            <v>0</v>
          </cell>
        </row>
      </sheetData>
      <sheetData sheetId="5">
        <row r="11">
          <cell r="B11">
            <v>8</v>
          </cell>
        </row>
        <row r="43">
          <cell r="D43">
            <v>7</v>
          </cell>
        </row>
        <row r="44">
          <cell r="D44">
            <v>28</v>
          </cell>
        </row>
        <row r="49">
          <cell r="D49">
            <v>12.233333333333333</v>
          </cell>
        </row>
        <row r="50">
          <cell r="D50">
            <v>22.033333333333335</v>
          </cell>
        </row>
        <row r="51">
          <cell r="D51">
            <v>16.899999999999999</v>
          </cell>
        </row>
        <row r="53">
          <cell r="I53">
            <v>9.5386520737327185</v>
          </cell>
        </row>
        <row r="54">
          <cell r="D54">
            <v>484</v>
          </cell>
        </row>
        <row r="55">
          <cell r="D55">
            <v>0</v>
          </cell>
        </row>
        <row r="59">
          <cell r="D59">
            <v>0</v>
          </cell>
        </row>
      </sheetData>
      <sheetData sheetId="6">
        <row r="11">
          <cell r="B11">
            <v>9</v>
          </cell>
        </row>
        <row r="43">
          <cell r="D43">
            <v>8</v>
          </cell>
        </row>
        <row r="44">
          <cell r="D44">
            <v>31</v>
          </cell>
        </row>
        <row r="49">
          <cell r="D49">
            <v>13.225806451612904</v>
          </cell>
        </row>
        <row r="50">
          <cell r="D50">
            <v>25.387096774193548</v>
          </cell>
        </row>
        <row r="51">
          <cell r="D51">
            <v>19.112903225806452</v>
          </cell>
        </row>
        <row r="53">
          <cell r="I53">
            <v>10.906402238314682</v>
          </cell>
        </row>
        <row r="54">
          <cell r="D54">
            <v>70</v>
          </cell>
        </row>
        <row r="55">
          <cell r="D55">
            <v>0</v>
          </cell>
        </row>
        <row r="59">
          <cell r="D59">
            <v>0</v>
          </cell>
        </row>
      </sheetData>
      <sheetData sheetId="7">
        <row r="11">
          <cell r="B11">
            <v>15</v>
          </cell>
        </row>
        <row r="43">
          <cell r="D43">
            <v>8</v>
          </cell>
        </row>
        <row r="44">
          <cell r="D44">
            <v>31</v>
          </cell>
        </row>
        <row r="49">
          <cell r="D49">
            <v>15.03225806451613</v>
          </cell>
        </row>
        <row r="50">
          <cell r="D50">
            <v>26.64516129032258</v>
          </cell>
        </row>
        <row r="51">
          <cell r="D51">
            <v>20.532258064516128</v>
          </cell>
        </row>
        <row r="53">
          <cell r="I53">
            <v>12.109634216589862</v>
          </cell>
        </row>
        <row r="54">
          <cell r="D54">
            <v>174</v>
          </cell>
        </row>
        <row r="55">
          <cell r="D55">
            <v>0</v>
          </cell>
        </row>
        <row r="59">
          <cell r="D59">
            <v>0</v>
          </cell>
        </row>
      </sheetData>
      <sheetData sheetId="8">
        <row r="11">
          <cell r="B11">
            <v>13</v>
          </cell>
        </row>
        <row r="42">
          <cell r="D42">
            <v>8</v>
          </cell>
        </row>
        <row r="43">
          <cell r="D43">
            <v>29</v>
          </cell>
        </row>
        <row r="48">
          <cell r="D48">
            <v>12.566666666666666</v>
          </cell>
        </row>
        <row r="49">
          <cell r="D49">
            <v>24.533333333333335</v>
          </cell>
        </row>
        <row r="50">
          <cell r="D50">
            <v>17.808333333333334</v>
          </cell>
        </row>
        <row r="53">
          <cell r="D53">
            <v>49</v>
          </cell>
          <cell r="I53">
            <v>12.742823007339137</v>
          </cell>
        </row>
        <row r="54">
          <cell r="D54">
            <v>0</v>
          </cell>
        </row>
        <row r="59">
          <cell r="D59">
            <v>0</v>
          </cell>
        </row>
      </sheetData>
      <sheetData sheetId="9">
        <row r="11">
          <cell r="B11">
            <v>10</v>
          </cell>
        </row>
        <row r="43">
          <cell r="D43">
            <v>-5</v>
          </cell>
        </row>
        <row r="44">
          <cell r="D44">
            <v>29</v>
          </cell>
        </row>
        <row r="51">
          <cell r="D51">
            <v>6.354838709677419</v>
          </cell>
        </row>
        <row r="52">
          <cell r="D52">
            <v>18</v>
          </cell>
        </row>
        <row r="53">
          <cell r="D53">
            <v>11.17741935483871</v>
          </cell>
          <cell r="I53">
            <v>12.586282642089094</v>
          </cell>
        </row>
        <row r="54">
          <cell r="D54">
            <v>13</v>
          </cell>
        </row>
        <row r="55">
          <cell r="D55">
            <v>0</v>
          </cell>
        </row>
        <row r="59">
          <cell r="D59">
            <v>3</v>
          </cell>
        </row>
      </sheetData>
      <sheetData sheetId="10">
        <row r="11">
          <cell r="B11">
            <v>-1</v>
          </cell>
        </row>
        <row r="42">
          <cell r="D42">
            <v>-3</v>
          </cell>
        </row>
        <row r="43">
          <cell r="D43">
            <v>16</v>
          </cell>
        </row>
        <row r="50">
          <cell r="D50">
            <v>1.7</v>
          </cell>
        </row>
        <row r="51">
          <cell r="D51">
            <v>10.633333333333333</v>
          </cell>
        </row>
        <row r="52">
          <cell r="D52">
            <v>5.0666666666666664</v>
          </cell>
        </row>
        <row r="53">
          <cell r="D53">
            <v>171</v>
          </cell>
          <cell r="I53">
            <v>11.902681189777963</v>
          </cell>
        </row>
        <row r="54">
          <cell r="D54">
            <v>0</v>
          </cell>
        </row>
        <row r="59">
          <cell r="D59">
            <v>9</v>
          </cell>
        </row>
      </sheetData>
      <sheetData sheetId="11">
        <row r="11">
          <cell r="B11">
            <v>0</v>
          </cell>
        </row>
        <row r="43">
          <cell r="D43">
            <v>-4</v>
          </cell>
        </row>
        <row r="44">
          <cell r="D44">
            <v>17</v>
          </cell>
        </row>
        <row r="51">
          <cell r="D51">
            <v>-1.1935483870967742</v>
          </cell>
        </row>
        <row r="52">
          <cell r="D52">
            <v>8.2258064516129039</v>
          </cell>
        </row>
        <row r="53">
          <cell r="D53">
            <v>2.346774193548387</v>
          </cell>
          <cell r="I53">
            <v>11.106355606758832</v>
          </cell>
        </row>
        <row r="54">
          <cell r="D54">
            <v>138</v>
          </cell>
        </row>
        <row r="55">
          <cell r="D55">
            <v>20</v>
          </cell>
        </row>
        <row r="59">
          <cell r="D59">
            <v>20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ennaio96"/>
      <sheetName val="febbraio96"/>
      <sheetName val="marzo96"/>
      <sheetName val="aprile96"/>
      <sheetName val="maggio96"/>
      <sheetName val="giugno96"/>
      <sheetName val="luglio96"/>
      <sheetName val="agosto96"/>
      <sheetName val="settembre96"/>
      <sheetName val="ottobre96"/>
      <sheetName val="novembre96"/>
      <sheetName val="dicembre96"/>
      <sheetName val="gennaio93"/>
      <sheetName val="gennaio963"/>
      <sheetName val="f96"/>
      <sheetName val="fe96"/>
      <sheetName val="feb96"/>
      <sheetName val="febb96"/>
      <sheetName val="febbr96"/>
      <sheetName val="febbra96"/>
      <sheetName val="febbrai96"/>
      <sheetName val="m96"/>
      <sheetName val="ma96"/>
      <sheetName val="mar96"/>
      <sheetName val="marz96"/>
      <sheetName val="marzoo96"/>
      <sheetName val="a96"/>
      <sheetName val="ap96"/>
      <sheetName val="apr96"/>
      <sheetName val="apri96"/>
      <sheetName val="april96"/>
      <sheetName val="aprileo96"/>
      <sheetName val="mag96"/>
      <sheetName val="magg96"/>
      <sheetName val="maggi96"/>
      <sheetName val="g96"/>
      <sheetName val="gi96"/>
      <sheetName val="giu96"/>
      <sheetName val="giug96"/>
      <sheetName val="giugn96"/>
      <sheetName val="l96"/>
      <sheetName val="lu96"/>
      <sheetName val="lug96"/>
      <sheetName val="lugl96"/>
      <sheetName val="lugli96"/>
      <sheetName val="luglioo96"/>
      <sheetName val="ag96"/>
      <sheetName val="ago96"/>
      <sheetName val="agos96"/>
      <sheetName val="agost96"/>
      <sheetName val="s96"/>
      <sheetName val="se96"/>
      <sheetName val="set96"/>
      <sheetName val="sett96"/>
      <sheetName val="sette96"/>
      <sheetName val="settem96"/>
      <sheetName val="settemb96"/>
      <sheetName val="settembr96"/>
      <sheetName val="o96"/>
      <sheetName val="ot96"/>
      <sheetName val="ott96"/>
      <sheetName val="otto96"/>
      <sheetName val="ottob96"/>
      <sheetName val="ottobr96"/>
      <sheetName val="n96"/>
      <sheetName val="no96"/>
      <sheetName val="nov96"/>
      <sheetName val="nove96"/>
      <sheetName val="novem96"/>
      <sheetName val="novemb96"/>
      <sheetName val="novembr96"/>
      <sheetName val="d96"/>
      <sheetName val="di96"/>
      <sheetName val="dic96"/>
      <sheetName val="dice96"/>
      <sheetName val="dicem96"/>
      <sheetName val="dicemb96"/>
      <sheetName val="dicembr96"/>
      <sheetName val="dicembree96"/>
    </sheetNames>
    <sheetDataSet>
      <sheetData sheetId="0">
        <row r="11">
          <cell r="B11">
            <v>-3</v>
          </cell>
        </row>
        <row r="43">
          <cell r="D43">
            <v>-5</v>
          </cell>
        </row>
        <row r="44">
          <cell r="D44">
            <v>14</v>
          </cell>
        </row>
        <row r="49">
          <cell r="D49">
            <v>-0.77419354838709675</v>
          </cell>
        </row>
        <row r="50">
          <cell r="D50">
            <v>5.741935483870968</v>
          </cell>
        </row>
        <row r="51">
          <cell r="D51">
            <v>1.8548387096774193</v>
          </cell>
        </row>
        <row r="52">
          <cell r="D52">
            <v>7.0952380952380949</v>
          </cell>
        </row>
        <row r="53">
          <cell r="I53">
            <v>1.8548387096774193</v>
          </cell>
        </row>
        <row r="55">
          <cell r="D55">
            <v>237</v>
          </cell>
          <cell r="I55">
            <v>237</v>
          </cell>
        </row>
        <row r="56">
          <cell r="D56">
            <v>19</v>
          </cell>
          <cell r="I56">
            <v>19</v>
          </cell>
        </row>
        <row r="60">
          <cell r="D60">
            <v>11</v>
          </cell>
        </row>
        <row r="62">
          <cell r="D62">
            <v>20</v>
          </cell>
        </row>
      </sheetData>
      <sheetData sheetId="1">
        <row r="11">
          <cell r="B11">
            <v>-2</v>
          </cell>
        </row>
        <row r="43">
          <cell r="D43">
            <v>-8</v>
          </cell>
        </row>
        <row r="44">
          <cell r="D44">
            <v>20</v>
          </cell>
        </row>
        <row r="49">
          <cell r="D49">
            <v>-3.4827586206896552</v>
          </cell>
        </row>
        <row r="50">
          <cell r="D50">
            <v>6.5862068965517242</v>
          </cell>
        </row>
        <row r="51">
          <cell r="D51">
            <v>0.53448275862068961</v>
          </cell>
        </row>
        <row r="52">
          <cell r="D52">
            <v>10.068965517241379</v>
          </cell>
        </row>
        <row r="53">
          <cell r="I53">
            <v>1.1946607341490545</v>
          </cell>
        </row>
        <row r="55">
          <cell r="D55">
            <v>37</v>
          </cell>
          <cell r="I55">
            <v>274</v>
          </cell>
        </row>
        <row r="56">
          <cell r="D56">
            <v>35</v>
          </cell>
          <cell r="I56">
            <v>54</v>
          </cell>
        </row>
        <row r="60">
          <cell r="D60">
            <v>8</v>
          </cell>
        </row>
        <row r="62">
          <cell r="D62">
            <v>28</v>
          </cell>
        </row>
      </sheetData>
      <sheetData sheetId="2">
        <row r="11">
          <cell r="B11">
            <v>-1</v>
          </cell>
        </row>
        <row r="43">
          <cell r="D43">
            <v>-6</v>
          </cell>
        </row>
        <row r="44">
          <cell r="D44">
            <v>17</v>
          </cell>
        </row>
        <row r="49">
          <cell r="D49">
            <v>0.16129032258064516</v>
          </cell>
        </row>
        <row r="50">
          <cell r="D50">
            <v>9.2903225806451619</v>
          </cell>
        </row>
        <row r="51">
          <cell r="D51">
            <v>4.07258064516129</v>
          </cell>
        </row>
        <row r="52">
          <cell r="D52">
            <v>9.129032258064516</v>
          </cell>
        </row>
        <row r="53">
          <cell r="I53">
            <v>2.1539673711531329</v>
          </cell>
        </row>
        <row r="55">
          <cell r="D55">
            <v>49</v>
          </cell>
          <cell r="I55">
            <v>323</v>
          </cell>
        </row>
        <row r="56">
          <cell r="D56">
            <v>6</v>
          </cell>
          <cell r="I56">
            <v>60</v>
          </cell>
        </row>
        <row r="60">
          <cell r="D60">
            <v>6</v>
          </cell>
        </row>
        <row r="62">
          <cell r="D62">
            <v>14</v>
          </cell>
        </row>
      </sheetData>
      <sheetData sheetId="3">
        <row r="11">
          <cell r="B11">
            <v>0</v>
          </cell>
        </row>
        <row r="43">
          <cell r="D43">
            <v>0</v>
          </cell>
        </row>
        <row r="44">
          <cell r="D44">
            <v>23</v>
          </cell>
        </row>
        <row r="49">
          <cell r="D49">
            <v>4.8666666666666663</v>
          </cell>
        </row>
        <row r="50">
          <cell r="D50">
            <v>16.466666666666665</v>
          </cell>
        </row>
        <row r="51">
          <cell r="D51">
            <v>10.3</v>
          </cell>
        </row>
        <row r="52">
          <cell r="D52">
            <v>11.6</v>
          </cell>
        </row>
        <row r="53">
          <cell r="I53">
            <v>4.1904755283648498</v>
          </cell>
        </row>
        <row r="55">
          <cell r="D55">
            <v>86</v>
          </cell>
          <cell r="I55">
            <v>409</v>
          </cell>
        </row>
        <row r="56">
          <cell r="D56">
            <v>0</v>
          </cell>
          <cell r="I56">
            <v>60</v>
          </cell>
        </row>
        <row r="60">
          <cell r="D60">
            <v>12</v>
          </cell>
        </row>
        <row r="62">
          <cell r="D62">
            <v>0</v>
          </cell>
        </row>
      </sheetData>
      <sheetData sheetId="4">
        <row r="11">
          <cell r="B11">
            <v>9</v>
          </cell>
        </row>
        <row r="43">
          <cell r="D43">
            <v>4</v>
          </cell>
        </row>
        <row r="44">
          <cell r="D44">
            <v>27</v>
          </cell>
        </row>
        <row r="49">
          <cell r="D49">
            <v>8.741935483870968</v>
          </cell>
        </row>
        <row r="50">
          <cell r="D50">
            <v>19.741935483870968</v>
          </cell>
        </row>
        <row r="51">
          <cell r="D51">
            <v>13.975806451612904</v>
          </cell>
        </row>
        <row r="52">
          <cell r="D52">
            <v>11</v>
          </cell>
        </row>
        <row r="53">
          <cell r="I53">
            <v>6.1475417130144603</v>
          </cell>
        </row>
        <row r="55">
          <cell r="D55">
            <v>173</v>
          </cell>
          <cell r="I55">
            <v>582</v>
          </cell>
        </row>
        <row r="56">
          <cell r="D56">
            <v>0</v>
          </cell>
          <cell r="I56">
            <v>60</v>
          </cell>
        </row>
        <row r="60">
          <cell r="D60">
            <v>10</v>
          </cell>
        </row>
        <row r="62">
          <cell r="D62">
            <v>0</v>
          </cell>
        </row>
      </sheetData>
      <sheetData sheetId="5">
        <row r="11">
          <cell r="B11">
            <v>12</v>
          </cell>
        </row>
        <row r="43">
          <cell r="D43">
            <v>6</v>
          </cell>
        </row>
        <row r="44">
          <cell r="D44">
            <v>32</v>
          </cell>
        </row>
        <row r="49">
          <cell r="D49">
            <v>12.8</v>
          </cell>
        </row>
        <row r="50">
          <cell r="D50">
            <v>25.466666666666665</v>
          </cell>
        </row>
        <row r="51">
          <cell r="D51">
            <v>18.833333333333332</v>
          </cell>
        </row>
        <row r="52">
          <cell r="D52">
            <v>12.666666666666666</v>
          </cell>
        </row>
        <row r="53">
          <cell r="I53">
            <v>8.2618403164009404</v>
          </cell>
        </row>
        <row r="55">
          <cell r="D55">
            <v>138</v>
          </cell>
          <cell r="I55">
            <v>720</v>
          </cell>
        </row>
        <row r="56">
          <cell r="D56">
            <v>0</v>
          </cell>
          <cell r="I56">
            <v>60</v>
          </cell>
        </row>
        <row r="60">
          <cell r="D60">
            <v>7</v>
          </cell>
        </row>
        <row r="62">
          <cell r="D62">
            <v>0</v>
          </cell>
        </row>
      </sheetData>
      <sheetData sheetId="6">
        <row r="11">
          <cell r="B11">
            <v>14</v>
          </cell>
        </row>
        <row r="43">
          <cell r="D43">
            <v>7</v>
          </cell>
        </row>
        <row r="44">
          <cell r="D44">
            <v>30</v>
          </cell>
        </row>
        <row r="49">
          <cell r="D49">
            <v>13.612903225806452</v>
          </cell>
        </row>
        <row r="50">
          <cell r="D50">
            <v>25</v>
          </cell>
        </row>
        <row r="51">
          <cell r="D51">
            <v>19.18548387096774</v>
          </cell>
        </row>
        <row r="52">
          <cell r="D52">
            <v>11.387096774193548</v>
          </cell>
        </row>
        <row r="53">
          <cell r="I53">
            <v>9.8223608241961973</v>
          </cell>
        </row>
        <row r="55">
          <cell r="D55">
            <v>109</v>
          </cell>
          <cell r="I55">
            <v>829</v>
          </cell>
        </row>
        <row r="56">
          <cell r="D56">
            <v>0</v>
          </cell>
          <cell r="I56">
            <v>60</v>
          </cell>
        </row>
        <row r="60">
          <cell r="D60">
            <v>10</v>
          </cell>
        </row>
        <row r="62">
          <cell r="D62">
            <v>0</v>
          </cell>
        </row>
      </sheetData>
      <sheetData sheetId="7">
        <row r="11">
          <cell r="B11">
            <v>15</v>
          </cell>
        </row>
        <row r="43">
          <cell r="D43">
            <v>8</v>
          </cell>
        </row>
        <row r="44">
          <cell r="D44">
            <v>29</v>
          </cell>
        </row>
        <row r="49">
          <cell r="D49">
            <v>13.419354838709678</v>
          </cell>
        </row>
        <row r="50">
          <cell r="D50">
            <v>24.677419354838708</v>
          </cell>
        </row>
        <row r="51">
          <cell r="D51">
            <v>18.620967741935484</v>
          </cell>
        </row>
        <row r="52">
          <cell r="D52">
            <v>11.258064516129032</v>
          </cell>
        </row>
        <row r="53">
          <cell r="I53">
            <v>10.922186688913609</v>
          </cell>
        </row>
        <row r="55">
          <cell r="D55">
            <v>191</v>
          </cell>
          <cell r="I55">
            <v>1020</v>
          </cell>
        </row>
        <row r="56">
          <cell r="D56">
            <v>0</v>
          </cell>
          <cell r="I56">
            <v>60</v>
          </cell>
        </row>
        <row r="60">
          <cell r="D60">
            <v>9</v>
          </cell>
        </row>
        <row r="62">
          <cell r="D62">
            <v>0</v>
          </cell>
        </row>
      </sheetData>
      <sheetData sheetId="8">
        <row r="11">
          <cell r="B11">
            <v>12</v>
          </cell>
        </row>
        <row r="43">
          <cell r="D43">
            <v>3</v>
          </cell>
        </row>
        <row r="44">
          <cell r="D44">
            <v>27</v>
          </cell>
        </row>
        <row r="49">
          <cell r="D49">
            <v>8.1999999999999993</v>
          </cell>
        </row>
        <row r="50">
          <cell r="D50">
            <v>19.600000000000001</v>
          </cell>
        </row>
        <row r="51">
          <cell r="D51">
            <v>13.191666666666666</v>
          </cell>
        </row>
        <row r="52">
          <cell r="D52">
            <v>11.4</v>
          </cell>
        </row>
        <row r="53">
          <cell r="I53">
            <v>11.174351130886171</v>
          </cell>
        </row>
        <row r="55">
          <cell r="D55">
            <v>184</v>
          </cell>
          <cell r="I55">
            <v>1204</v>
          </cell>
        </row>
        <row r="56">
          <cell r="D56">
            <v>0</v>
          </cell>
          <cell r="I56">
            <v>60</v>
          </cell>
        </row>
        <row r="60">
          <cell r="D60">
            <v>8</v>
          </cell>
        </row>
        <row r="62">
          <cell r="D62">
            <v>0</v>
          </cell>
        </row>
      </sheetData>
      <sheetData sheetId="9">
        <row r="11">
          <cell r="B11">
            <v>13</v>
          </cell>
        </row>
        <row r="43">
          <cell r="D43">
            <v>2</v>
          </cell>
        </row>
        <row r="44">
          <cell r="D44">
            <v>24</v>
          </cell>
        </row>
        <row r="49">
          <cell r="D49">
            <v>7.32258064516129</v>
          </cell>
        </row>
        <row r="50">
          <cell r="D50">
            <v>15.96774193548387</v>
          </cell>
        </row>
        <row r="51">
          <cell r="D51">
            <v>10.766129032258064</v>
          </cell>
        </row>
        <row r="52">
          <cell r="D52">
            <v>8.6451612903225801</v>
          </cell>
        </row>
        <row r="53">
          <cell r="I53">
            <v>11.133528921023359</v>
          </cell>
        </row>
        <row r="55">
          <cell r="D55">
            <v>240</v>
          </cell>
          <cell r="I55">
            <v>1444</v>
          </cell>
        </row>
        <row r="56">
          <cell r="D56">
            <v>0</v>
          </cell>
          <cell r="I56">
            <v>60</v>
          </cell>
        </row>
        <row r="60">
          <cell r="D60">
            <v>9</v>
          </cell>
        </row>
        <row r="62">
          <cell r="D62">
            <v>0</v>
          </cell>
        </row>
      </sheetData>
      <sheetData sheetId="10">
        <row r="11">
          <cell r="B11">
            <v>2</v>
          </cell>
        </row>
        <row r="43">
          <cell r="D43">
            <v>-6</v>
          </cell>
        </row>
        <row r="44">
          <cell r="D44">
            <v>19</v>
          </cell>
        </row>
        <row r="49">
          <cell r="D49">
            <v>2.2999999999999998</v>
          </cell>
        </row>
        <row r="50">
          <cell r="D50">
            <v>11.066666666666666</v>
          </cell>
        </row>
        <row r="51">
          <cell r="D51">
            <v>5.625</v>
          </cell>
        </row>
        <row r="52">
          <cell r="D52">
            <v>8.7666666666666675</v>
          </cell>
        </row>
        <row r="53">
          <cell r="I53">
            <v>10.632753564566691</v>
          </cell>
        </row>
        <row r="55">
          <cell r="D55">
            <v>240</v>
          </cell>
          <cell r="I55">
            <v>1684</v>
          </cell>
        </row>
        <row r="56">
          <cell r="D56">
            <v>11</v>
          </cell>
          <cell r="I56">
            <v>71</v>
          </cell>
        </row>
        <row r="60">
          <cell r="D60">
            <v>13</v>
          </cell>
        </row>
        <row r="62">
          <cell r="D62">
            <v>9</v>
          </cell>
        </row>
      </sheetData>
      <sheetData sheetId="11">
        <row r="11">
          <cell r="B11">
            <v>-3</v>
          </cell>
        </row>
        <row r="43">
          <cell r="D43">
            <v>-12</v>
          </cell>
        </row>
        <row r="44">
          <cell r="D44">
            <v>13</v>
          </cell>
        </row>
        <row r="49">
          <cell r="D49">
            <v>-0.93548387096774188</v>
          </cell>
        </row>
        <row r="50">
          <cell r="D50">
            <v>6.580645161290323</v>
          </cell>
        </row>
        <row r="51">
          <cell r="D51">
            <v>1.967741935483871</v>
          </cell>
        </row>
        <row r="52">
          <cell r="D52">
            <v>7.5161290322580649</v>
          </cell>
        </row>
        <row r="53">
          <cell r="I53">
            <v>9.9106692621431218</v>
          </cell>
        </row>
        <row r="55">
          <cell r="D55">
            <v>142</v>
          </cell>
          <cell r="I55">
            <v>1826</v>
          </cell>
        </row>
        <row r="56">
          <cell r="D56">
            <v>1</v>
          </cell>
          <cell r="I56">
            <v>72</v>
          </cell>
        </row>
        <row r="60">
          <cell r="D60">
            <v>9</v>
          </cell>
        </row>
        <row r="62">
          <cell r="D62">
            <v>17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gennaio95"/>
      <sheetName val="febbraio95"/>
      <sheetName val="marzo95"/>
      <sheetName val="aprile95"/>
      <sheetName val="maggio95"/>
      <sheetName val="giugno95"/>
      <sheetName val="luglio95"/>
      <sheetName val="agosto95"/>
      <sheetName val="settembre95"/>
      <sheetName val="ottobre95"/>
      <sheetName val="novembre95"/>
      <sheetName val="dicembre95"/>
      <sheetName val="Foglio1"/>
      <sheetName val="Foglio2"/>
      <sheetName val="Foglio3"/>
      <sheetName val="l95"/>
      <sheetName val="lu95"/>
      <sheetName val="lug95"/>
      <sheetName val="lugl95"/>
      <sheetName val="lugli95"/>
      <sheetName val="luglioo95"/>
      <sheetName val="a95"/>
      <sheetName val="ag95"/>
      <sheetName val="ago95"/>
      <sheetName val="agos95"/>
      <sheetName val="agost95"/>
      <sheetName val="s95"/>
      <sheetName val="se95"/>
      <sheetName val="set95"/>
      <sheetName val="sett95"/>
      <sheetName val="sette95"/>
      <sheetName val="settem95"/>
      <sheetName val="settemb95"/>
      <sheetName val="settembr95"/>
      <sheetName val="o95"/>
      <sheetName val="ot95"/>
      <sheetName val="ott95"/>
      <sheetName val="otto95"/>
      <sheetName val="ottob95"/>
      <sheetName val="ottobr95"/>
      <sheetName val="gennaio96"/>
      <sheetName val="gennaio93"/>
      <sheetName val="gennaio953"/>
      <sheetName val="n95"/>
      <sheetName val="no95"/>
      <sheetName val="nov95"/>
      <sheetName val="nove95"/>
      <sheetName val="novem95"/>
      <sheetName val="novemb95"/>
      <sheetName val="novembr95"/>
      <sheetName val="d95"/>
      <sheetName val="di95"/>
      <sheetName val="dic95"/>
      <sheetName val="dice95"/>
      <sheetName val="dicem95"/>
      <sheetName val="dicemb95"/>
      <sheetName val="dicembr95"/>
      <sheetName val="dicembree95"/>
      <sheetName val="ndicembre95"/>
    </sheetNames>
    <sheetDataSet>
      <sheetData sheetId="0">
        <row r="11">
          <cell r="B11">
            <v>-2</v>
          </cell>
        </row>
        <row r="43">
          <cell r="D43">
            <v>-10</v>
          </cell>
        </row>
        <row r="44">
          <cell r="D44">
            <v>17</v>
          </cell>
        </row>
        <row r="49">
          <cell r="D49">
            <v>-3.870967741935484</v>
          </cell>
        </row>
        <row r="50">
          <cell r="D50">
            <v>8.870967741935484</v>
          </cell>
        </row>
        <row r="51">
          <cell r="D51">
            <v>0.64516129032258063</v>
          </cell>
        </row>
        <row r="52">
          <cell r="D52">
            <v>13.619047619047619</v>
          </cell>
        </row>
        <row r="53">
          <cell r="I53">
            <v>0.64516129032258063</v>
          </cell>
        </row>
        <row r="55">
          <cell r="D55">
            <v>2</v>
          </cell>
          <cell r="I55">
            <v>2</v>
          </cell>
        </row>
        <row r="56">
          <cell r="D56">
            <v>12</v>
          </cell>
          <cell r="I56">
            <v>12</v>
          </cell>
        </row>
        <row r="60">
          <cell r="D60">
            <v>2</v>
          </cell>
        </row>
        <row r="62">
          <cell r="D62">
            <v>24</v>
          </cell>
        </row>
      </sheetData>
      <sheetData sheetId="1">
        <row r="11">
          <cell r="B11">
            <v>-3</v>
          </cell>
        </row>
        <row r="43">
          <cell r="D43">
            <v>-4</v>
          </cell>
        </row>
        <row r="44">
          <cell r="D44">
            <v>21</v>
          </cell>
        </row>
        <row r="49">
          <cell r="D49">
            <v>0</v>
          </cell>
        </row>
        <row r="50">
          <cell r="D50">
            <v>11.035714285714286</v>
          </cell>
        </row>
        <row r="51">
          <cell r="D51">
            <v>4.1517857142857144</v>
          </cell>
        </row>
        <row r="52">
          <cell r="D52">
            <v>11.035714285714286</v>
          </cell>
        </row>
        <row r="53">
          <cell r="I53">
            <v>2.3984735023041477</v>
          </cell>
        </row>
        <row r="55">
          <cell r="D55">
            <v>33</v>
          </cell>
          <cell r="I55">
            <v>35</v>
          </cell>
        </row>
        <row r="56">
          <cell r="D56">
            <v>0</v>
          </cell>
          <cell r="I56">
            <v>12</v>
          </cell>
        </row>
        <row r="60">
          <cell r="D60">
            <v>5</v>
          </cell>
        </row>
        <row r="62">
          <cell r="D62">
            <v>13</v>
          </cell>
        </row>
      </sheetData>
      <sheetData sheetId="2">
        <row r="11">
          <cell r="B11">
            <v>-2</v>
          </cell>
        </row>
        <row r="43">
          <cell r="D43">
            <v>-5</v>
          </cell>
        </row>
        <row r="44">
          <cell r="D44">
            <v>20</v>
          </cell>
        </row>
        <row r="49">
          <cell r="D49">
            <v>-0.80645161290322576</v>
          </cell>
        </row>
        <row r="50">
          <cell r="D50">
            <v>12.870967741935484</v>
          </cell>
        </row>
        <row r="51">
          <cell r="D51">
            <v>4.887096774193548</v>
          </cell>
        </row>
        <row r="52">
          <cell r="D52">
            <v>13.67741935483871</v>
          </cell>
        </row>
        <row r="53">
          <cell r="I53">
            <v>3.2280145929339477</v>
          </cell>
        </row>
        <row r="55">
          <cell r="D55">
            <v>2</v>
          </cell>
          <cell r="I55">
            <v>37</v>
          </cell>
        </row>
        <row r="56">
          <cell r="D56">
            <v>0</v>
          </cell>
          <cell r="I56">
            <v>12</v>
          </cell>
        </row>
        <row r="60">
          <cell r="D60">
            <v>1</v>
          </cell>
        </row>
        <row r="62">
          <cell r="D62">
            <v>18</v>
          </cell>
        </row>
      </sheetData>
      <sheetData sheetId="3">
        <row r="11">
          <cell r="B11">
            <v>-1</v>
          </cell>
        </row>
        <row r="43">
          <cell r="D43">
            <v>-3</v>
          </cell>
        </row>
        <row r="44">
          <cell r="D44">
            <v>27</v>
          </cell>
        </row>
        <row r="49">
          <cell r="D49">
            <v>5</v>
          </cell>
        </row>
        <row r="50">
          <cell r="D50">
            <v>16.533333333333335</v>
          </cell>
        </row>
        <row r="51">
          <cell r="D51">
            <v>10.333333333333334</v>
          </cell>
        </row>
        <row r="52">
          <cell r="D52">
            <v>11.533333333333333</v>
          </cell>
        </row>
        <row r="53">
          <cell r="I53">
            <v>5.0043442780337948</v>
          </cell>
        </row>
        <row r="55">
          <cell r="D55">
            <v>425</v>
          </cell>
          <cell r="I55">
            <v>462</v>
          </cell>
        </row>
        <row r="56">
          <cell r="D56">
            <v>0</v>
          </cell>
          <cell r="I56">
            <v>12</v>
          </cell>
        </row>
        <row r="60">
          <cell r="D60">
            <v>11</v>
          </cell>
        </row>
        <row r="62">
          <cell r="D62">
            <v>2</v>
          </cell>
        </row>
      </sheetData>
      <sheetData sheetId="4">
        <row r="11">
          <cell r="B11">
            <v>5</v>
          </cell>
        </row>
        <row r="43">
          <cell r="D43">
            <v>3</v>
          </cell>
        </row>
        <row r="44">
          <cell r="D44">
            <v>27</v>
          </cell>
        </row>
        <row r="49">
          <cell r="D49">
            <v>8.7096774193548381</v>
          </cell>
        </row>
        <row r="50">
          <cell r="D50">
            <v>19.483870967741936</v>
          </cell>
        </row>
        <row r="51">
          <cell r="D51">
            <v>13.82258064516129</v>
          </cell>
        </row>
        <row r="52">
          <cell r="D52">
            <v>10.774193548387096</v>
          </cell>
        </row>
        <row r="53">
          <cell r="I53">
            <v>6.7679915514592937</v>
          </cell>
        </row>
        <row r="55">
          <cell r="D55">
            <v>236</v>
          </cell>
          <cell r="I55">
            <v>698</v>
          </cell>
        </row>
        <row r="56">
          <cell r="D56">
            <v>0</v>
          </cell>
          <cell r="I56">
            <v>12</v>
          </cell>
        </row>
        <row r="60">
          <cell r="D60">
            <v>10</v>
          </cell>
        </row>
        <row r="62">
          <cell r="D62">
            <v>0</v>
          </cell>
        </row>
      </sheetData>
      <sheetData sheetId="5">
        <row r="11">
          <cell r="B11">
            <v>10</v>
          </cell>
        </row>
        <row r="43">
          <cell r="D43">
            <v>5</v>
          </cell>
        </row>
        <row r="44">
          <cell r="D44">
            <v>28</v>
          </cell>
        </row>
        <row r="49">
          <cell r="D49">
            <v>10.7</v>
          </cell>
        </row>
        <row r="50">
          <cell r="D50">
            <v>22.233333333333334</v>
          </cell>
        </row>
        <row r="51">
          <cell r="D51">
            <v>16.05</v>
          </cell>
        </row>
        <row r="52">
          <cell r="D52">
            <v>11.533333333333333</v>
          </cell>
        </row>
        <row r="53">
          <cell r="I53">
            <v>8.3149929595494125</v>
          </cell>
        </row>
        <row r="55">
          <cell r="D55">
            <v>181</v>
          </cell>
          <cell r="I55">
            <v>879</v>
          </cell>
        </row>
        <row r="56">
          <cell r="D56">
            <v>0</v>
          </cell>
          <cell r="I56">
            <v>12</v>
          </cell>
        </row>
        <row r="60">
          <cell r="D60">
            <v>11</v>
          </cell>
        </row>
        <row r="62">
          <cell r="D62">
            <v>0</v>
          </cell>
        </row>
      </sheetData>
      <sheetData sheetId="6">
        <row r="11">
          <cell r="B11">
            <v>17</v>
          </cell>
        </row>
        <row r="43">
          <cell r="D43">
            <v>10</v>
          </cell>
        </row>
        <row r="44">
          <cell r="D44">
            <v>32</v>
          </cell>
        </row>
        <row r="49">
          <cell r="D49">
            <v>16.451612903225808</v>
          </cell>
        </row>
        <row r="50">
          <cell r="D50">
            <v>28.387096774193548</v>
          </cell>
        </row>
        <row r="51">
          <cell r="D51">
            <v>21.95967741935484</v>
          </cell>
        </row>
        <row r="52">
          <cell r="D52">
            <v>11.935483870967742</v>
          </cell>
        </row>
        <row r="53">
          <cell r="I53">
            <v>10.264233596664472</v>
          </cell>
        </row>
        <row r="55">
          <cell r="D55">
            <v>63</v>
          </cell>
          <cell r="I55">
            <v>942</v>
          </cell>
        </row>
        <row r="56">
          <cell r="D56">
            <v>0</v>
          </cell>
          <cell r="I56">
            <v>12</v>
          </cell>
        </row>
        <row r="60">
          <cell r="D60">
            <v>6</v>
          </cell>
        </row>
        <row r="62">
          <cell r="D62">
            <v>0</v>
          </cell>
        </row>
      </sheetData>
      <sheetData sheetId="7">
        <row r="11">
          <cell r="B11">
            <v>14</v>
          </cell>
        </row>
        <row r="43">
          <cell r="D43">
            <v>5</v>
          </cell>
        </row>
        <row r="44">
          <cell r="D44">
            <v>31</v>
          </cell>
        </row>
        <row r="49">
          <cell r="D49">
            <v>13.806451612903226</v>
          </cell>
        </row>
        <row r="50">
          <cell r="D50">
            <v>26</v>
          </cell>
        </row>
        <row r="51">
          <cell r="D51">
            <v>19.5</v>
          </cell>
        </row>
        <row r="52">
          <cell r="D52">
            <v>12.193548387096774</v>
          </cell>
        </row>
        <row r="53">
          <cell r="I53">
            <v>11.418704397081413</v>
          </cell>
        </row>
        <row r="55">
          <cell r="D55">
            <v>160</v>
          </cell>
          <cell r="I55">
            <v>1102</v>
          </cell>
        </row>
        <row r="56">
          <cell r="D56">
            <v>0</v>
          </cell>
          <cell r="I56">
            <v>12</v>
          </cell>
        </row>
        <row r="60">
          <cell r="D60">
            <v>8</v>
          </cell>
        </row>
        <row r="62">
          <cell r="D62">
            <v>0</v>
          </cell>
        </row>
      </sheetData>
      <sheetData sheetId="8">
        <row r="11">
          <cell r="B11">
            <v>6</v>
          </cell>
        </row>
        <row r="43">
          <cell r="D43">
            <v>3</v>
          </cell>
        </row>
        <row r="44">
          <cell r="D44">
            <v>26</v>
          </cell>
        </row>
        <row r="49">
          <cell r="D49">
            <v>8.9666666666666668</v>
          </cell>
        </row>
        <row r="50">
          <cell r="D50">
            <v>19.366666666666667</v>
          </cell>
        </row>
        <row r="51">
          <cell r="D51">
            <v>13.45</v>
          </cell>
        </row>
        <row r="52">
          <cell r="D52">
            <v>10.4</v>
          </cell>
        </row>
        <row r="53">
          <cell r="I53">
            <v>11.644403908516813</v>
          </cell>
        </row>
        <row r="55">
          <cell r="D55">
            <v>328</v>
          </cell>
          <cell r="I55">
            <v>1430</v>
          </cell>
        </row>
        <row r="56">
          <cell r="D56">
            <v>0</v>
          </cell>
          <cell r="I56">
            <v>12</v>
          </cell>
        </row>
        <row r="60">
          <cell r="D60">
            <v>9</v>
          </cell>
        </row>
        <row r="62">
          <cell r="D62">
            <v>0</v>
          </cell>
        </row>
      </sheetData>
      <sheetData sheetId="9">
        <row r="11">
          <cell r="B11">
            <v>4</v>
          </cell>
        </row>
        <row r="43">
          <cell r="D43">
            <v>2</v>
          </cell>
        </row>
        <row r="44">
          <cell r="D44">
            <v>25</v>
          </cell>
        </row>
        <row r="49">
          <cell r="D49">
            <v>7.774193548387097</v>
          </cell>
        </row>
        <row r="50">
          <cell r="D50">
            <v>19.451612903225808</v>
          </cell>
        </row>
        <row r="51">
          <cell r="D51">
            <v>12.258064516129032</v>
          </cell>
        </row>
        <row r="52">
          <cell r="D52">
            <v>11.67741935483871</v>
          </cell>
        </row>
        <row r="53">
          <cell r="I53">
            <v>11.705769969278034</v>
          </cell>
        </row>
        <row r="55">
          <cell r="D55">
            <v>101</v>
          </cell>
          <cell r="I55">
            <v>1531</v>
          </cell>
        </row>
        <row r="56">
          <cell r="D56">
            <v>0</v>
          </cell>
          <cell r="I56">
            <v>12</v>
          </cell>
        </row>
        <row r="60">
          <cell r="D60">
            <v>2</v>
          </cell>
        </row>
        <row r="62">
          <cell r="D62">
            <v>0</v>
          </cell>
        </row>
      </sheetData>
      <sheetData sheetId="10">
        <row r="11">
          <cell r="B11">
            <v>5</v>
          </cell>
        </row>
        <row r="43">
          <cell r="D43">
            <v>-5</v>
          </cell>
        </row>
        <row r="44">
          <cell r="D44">
            <v>22</v>
          </cell>
        </row>
        <row r="49">
          <cell r="D49">
            <v>1.2</v>
          </cell>
        </row>
        <row r="50">
          <cell r="D50">
            <v>11.666666666666666</v>
          </cell>
        </row>
        <row r="51">
          <cell r="D51">
            <v>5.0916666666666668</v>
          </cell>
        </row>
        <row r="52">
          <cell r="D52">
            <v>10.466666666666667</v>
          </cell>
        </row>
        <row r="53">
          <cell r="I53">
            <v>11.104487850858819</v>
          </cell>
        </row>
        <row r="55">
          <cell r="D55">
            <v>142</v>
          </cell>
          <cell r="I55">
            <v>1673</v>
          </cell>
        </row>
        <row r="56">
          <cell r="D56">
            <v>0</v>
          </cell>
          <cell r="I56">
            <v>12</v>
          </cell>
        </row>
        <row r="60">
          <cell r="D60">
            <v>6</v>
          </cell>
        </row>
        <row r="62">
          <cell r="D62">
            <v>10</v>
          </cell>
        </row>
      </sheetData>
      <sheetData sheetId="11">
        <row r="11">
          <cell r="B11">
            <v>-1</v>
          </cell>
        </row>
        <row r="43">
          <cell r="D43">
            <v>-5</v>
          </cell>
        </row>
        <row r="44">
          <cell r="D44">
            <v>13</v>
          </cell>
        </row>
        <row r="49">
          <cell r="D49">
            <v>-1.3548387096774193</v>
          </cell>
        </row>
        <row r="50">
          <cell r="D50">
            <v>6.161290322580645</v>
          </cell>
        </row>
        <row r="51">
          <cell r="D51">
            <v>1.6209677419354838</v>
          </cell>
        </row>
        <row r="52">
          <cell r="D52">
            <v>7.5161290322580649</v>
          </cell>
        </row>
        <row r="53">
          <cell r="I53">
            <v>10.314194508448542</v>
          </cell>
        </row>
        <row r="55">
          <cell r="D55">
            <v>34</v>
          </cell>
          <cell r="I55">
            <v>1707</v>
          </cell>
        </row>
        <row r="56">
          <cell r="D56">
            <v>50</v>
          </cell>
          <cell r="I56">
            <v>62</v>
          </cell>
        </row>
        <row r="60">
          <cell r="D60">
            <v>9</v>
          </cell>
        </row>
        <row r="62">
          <cell r="D62">
            <v>22</v>
          </cell>
        </row>
      </sheetData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ennaio94"/>
      <sheetName val="febbraio94"/>
      <sheetName val="marzo94"/>
      <sheetName val="aprile94"/>
      <sheetName val="maggio94"/>
      <sheetName val="giugno94"/>
      <sheetName val="luglio94"/>
      <sheetName val="agosto94"/>
      <sheetName val="settembre94"/>
      <sheetName val="ottobre94"/>
      <sheetName val="novembre94"/>
      <sheetName val="dicembre94"/>
      <sheetName val="settimanale"/>
      <sheetName val="Foglio2"/>
      <sheetName val="Foglio3"/>
      <sheetName val="gennaio93"/>
      <sheetName val="gennaio943"/>
      <sheetName val="f94"/>
      <sheetName val="fe94"/>
      <sheetName val="feb94"/>
      <sheetName val="febb94"/>
      <sheetName val="febbr94"/>
      <sheetName val="febbra94"/>
      <sheetName val="febbrai94"/>
      <sheetName val="m94"/>
      <sheetName val="ma94"/>
      <sheetName val="mar94"/>
      <sheetName val="marz94"/>
      <sheetName val="a94"/>
      <sheetName val="ap94"/>
      <sheetName val="apr94"/>
      <sheetName val="apri94"/>
      <sheetName val="april94"/>
      <sheetName val="mag94"/>
      <sheetName val="magg94"/>
      <sheetName val="maggi94"/>
      <sheetName val="g94"/>
      <sheetName val="gi94"/>
      <sheetName val="giu94"/>
      <sheetName val="giug94"/>
      <sheetName val="giugn94"/>
      <sheetName val="giugnoo94"/>
      <sheetName val="l94"/>
      <sheetName val="lu94"/>
      <sheetName val="lug94"/>
      <sheetName val="lugl94"/>
      <sheetName val="lugli94"/>
      <sheetName val="ag94"/>
      <sheetName val="ago94"/>
      <sheetName val="agos94"/>
      <sheetName val="agost94"/>
      <sheetName val="agostoo94"/>
      <sheetName val="so94"/>
      <sheetName val="seo94"/>
      <sheetName val="seto94"/>
      <sheetName val="setto94"/>
      <sheetName val="setteo94"/>
      <sheetName val="settemo94"/>
      <sheetName val="settembo94"/>
      <sheetName val="settembro94"/>
      <sheetName val="settembreo94"/>
      <sheetName val="o94"/>
      <sheetName val="ot94"/>
      <sheetName val="ott94"/>
      <sheetName val="otto94"/>
      <sheetName val="ottob94"/>
      <sheetName val="ottobr94"/>
      <sheetName val="ottobree94"/>
      <sheetName val="n94"/>
      <sheetName val="no94"/>
      <sheetName val="nov94"/>
      <sheetName val="nove94"/>
      <sheetName val="novem94"/>
      <sheetName val="novemb94"/>
      <sheetName val="novembr94"/>
      <sheetName val="d94"/>
      <sheetName val="di94"/>
      <sheetName val="dic94"/>
      <sheetName val="dice94"/>
      <sheetName val="dicem94"/>
      <sheetName val="dicemb94"/>
      <sheetName val="dicembr94"/>
    </sheetNames>
    <sheetDataSet>
      <sheetData sheetId="0">
        <row r="11">
          <cell r="B11">
            <v>-2</v>
          </cell>
        </row>
        <row r="43">
          <cell r="D43">
            <v>-5</v>
          </cell>
        </row>
        <row r="44">
          <cell r="D44">
            <v>16</v>
          </cell>
        </row>
        <row r="49">
          <cell r="D49">
            <v>-1.5806451612903225</v>
          </cell>
        </row>
        <row r="50">
          <cell r="D50">
            <v>9</v>
          </cell>
        </row>
        <row r="51">
          <cell r="D51">
            <v>2.4193548387096775</v>
          </cell>
        </row>
        <row r="52">
          <cell r="D52">
            <v>10.580645161290322</v>
          </cell>
        </row>
        <row r="53">
          <cell r="I53">
            <v>2.4193548387096775</v>
          </cell>
        </row>
        <row r="55">
          <cell r="D55">
            <v>216</v>
          </cell>
          <cell r="I55">
            <v>216</v>
          </cell>
        </row>
        <row r="56">
          <cell r="D56">
            <v>6</v>
          </cell>
          <cell r="I56">
            <v>6</v>
          </cell>
        </row>
        <row r="60">
          <cell r="D60">
            <v>7</v>
          </cell>
        </row>
        <row r="62">
          <cell r="D62">
            <v>21</v>
          </cell>
        </row>
      </sheetData>
      <sheetData sheetId="1">
        <row r="11">
          <cell r="B11">
            <v>-3</v>
          </cell>
        </row>
        <row r="43">
          <cell r="D43">
            <v>-11</v>
          </cell>
        </row>
        <row r="44">
          <cell r="D44">
            <v>16</v>
          </cell>
        </row>
        <row r="49">
          <cell r="D49">
            <v>-2.7142857142857144</v>
          </cell>
        </row>
        <row r="50">
          <cell r="D50">
            <v>6.6428571428571432</v>
          </cell>
        </row>
        <row r="51">
          <cell r="D51">
            <v>1.1160714285714286</v>
          </cell>
        </row>
        <row r="52">
          <cell r="D52">
            <v>9.3571428571428577</v>
          </cell>
        </row>
        <row r="53">
          <cell r="I53">
            <v>1.7677131336405529</v>
          </cell>
        </row>
        <row r="55">
          <cell r="D55">
            <v>188</v>
          </cell>
          <cell r="I55">
            <v>404</v>
          </cell>
        </row>
        <row r="56">
          <cell r="D56">
            <v>22</v>
          </cell>
          <cell r="I56">
            <v>28</v>
          </cell>
        </row>
        <row r="60">
          <cell r="D60">
            <v>6</v>
          </cell>
        </row>
        <row r="62">
          <cell r="D62">
            <v>20</v>
          </cell>
        </row>
      </sheetData>
      <sheetData sheetId="2">
        <row r="11">
          <cell r="B11">
            <v>2</v>
          </cell>
        </row>
        <row r="43">
          <cell r="D43">
            <v>-1</v>
          </cell>
        </row>
        <row r="44">
          <cell r="D44">
            <v>23</v>
          </cell>
        </row>
        <row r="49">
          <cell r="D49">
            <v>3.3548387096774195</v>
          </cell>
        </row>
        <row r="50">
          <cell r="D50">
            <v>17.903225806451612</v>
          </cell>
        </row>
        <row r="51">
          <cell r="D51">
            <v>9.508064516129032</v>
          </cell>
        </row>
        <row r="52">
          <cell r="D52">
            <v>14.548387096774194</v>
          </cell>
        </row>
        <row r="53">
          <cell r="I53">
            <v>4.3478302611367132</v>
          </cell>
        </row>
        <row r="55">
          <cell r="D55">
            <v>34</v>
          </cell>
          <cell r="I55">
            <v>438</v>
          </cell>
        </row>
        <row r="56">
          <cell r="D56">
            <v>0</v>
          </cell>
          <cell r="I56">
            <v>28</v>
          </cell>
        </row>
        <row r="60">
          <cell r="D60">
            <v>2</v>
          </cell>
        </row>
        <row r="62">
          <cell r="D62">
            <v>1</v>
          </cell>
        </row>
      </sheetData>
      <sheetData sheetId="3">
        <row r="11">
          <cell r="B11">
            <v>8</v>
          </cell>
        </row>
        <row r="43">
          <cell r="D43">
            <v>-3</v>
          </cell>
        </row>
        <row r="44">
          <cell r="D44">
            <v>24</v>
          </cell>
        </row>
        <row r="49">
          <cell r="D49">
            <v>3.7</v>
          </cell>
        </row>
        <row r="50">
          <cell r="D50">
            <v>15.833333333333334</v>
          </cell>
        </row>
        <row r="51">
          <cell r="D51">
            <v>9.3083333333333336</v>
          </cell>
        </row>
        <row r="52">
          <cell r="D52">
            <v>12.133333333333333</v>
          </cell>
        </row>
        <row r="53">
          <cell r="I53">
            <v>5.5879560291858681</v>
          </cell>
        </row>
        <row r="55">
          <cell r="D55">
            <v>169</v>
          </cell>
          <cell r="I55">
            <v>607</v>
          </cell>
        </row>
        <row r="56">
          <cell r="D56">
            <v>0</v>
          </cell>
          <cell r="I56">
            <v>28</v>
          </cell>
        </row>
        <row r="60">
          <cell r="D60">
            <v>10</v>
          </cell>
        </row>
        <row r="62">
          <cell r="D62">
            <v>4</v>
          </cell>
        </row>
      </sheetData>
      <sheetData sheetId="4">
        <row r="11">
          <cell r="B11">
            <v>8</v>
          </cell>
        </row>
        <row r="43">
          <cell r="D43">
            <v>3</v>
          </cell>
        </row>
        <row r="44">
          <cell r="D44">
            <v>26</v>
          </cell>
        </row>
        <row r="49">
          <cell r="D49">
            <v>9.9677419354838701</v>
          </cell>
        </row>
        <row r="50">
          <cell r="D50">
            <v>19.032258064516128</v>
          </cell>
        </row>
        <row r="51">
          <cell r="D51">
            <v>14.28225806451613</v>
          </cell>
        </row>
        <row r="52">
          <cell r="D52">
            <v>9.064516129032258</v>
          </cell>
        </row>
        <row r="53">
          <cell r="I53">
            <v>7.3268164362519199</v>
          </cell>
        </row>
        <row r="55">
          <cell r="D55">
            <v>532</v>
          </cell>
          <cell r="I55">
            <v>1139</v>
          </cell>
        </row>
        <row r="56">
          <cell r="D56">
            <v>0</v>
          </cell>
          <cell r="I56">
            <v>28</v>
          </cell>
        </row>
        <row r="60">
          <cell r="D60">
            <v>16</v>
          </cell>
        </row>
        <row r="62">
          <cell r="D62">
            <v>0</v>
          </cell>
        </row>
      </sheetData>
      <sheetData sheetId="5">
        <row r="11">
          <cell r="B11">
            <v>11</v>
          </cell>
        </row>
        <row r="43">
          <cell r="D43">
            <v>5</v>
          </cell>
        </row>
        <row r="44">
          <cell r="D44">
            <v>31</v>
          </cell>
        </row>
        <row r="49">
          <cell r="D49">
            <v>11.766666666666667</v>
          </cell>
        </row>
        <row r="50">
          <cell r="D50">
            <v>24.3</v>
          </cell>
        </row>
        <row r="51">
          <cell r="D51">
            <v>17.833333333333332</v>
          </cell>
        </row>
        <row r="52">
          <cell r="D52">
            <v>12.533333333333333</v>
          </cell>
        </row>
        <row r="53">
          <cell r="I53">
            <v>9.0779025857654876</v>
          </cell>
        </row>
        <row r="55">
          <cell r="D55">
            <v>148</v>
          </cell>
          <cell r="I55">
            <v>1287</v>
          </cell>
        </row>
        <row r="56">
          <cell r="D56">
            <v>0</v>
          </cell>
          <cell r="I56">
            <v>28</v>
          </cell>
        </row>
        <row r="60">
          <cell r="D60">
            <v>7</v>
          </cell>
        </row>
        <row r="62">
          <cell r="D62">
            <v>0</v>
          </cell>
        </row>
      </sheetData>
      <sheetData sheetId="6">
        <row r="11">
          <cell r="B11">
            <v>16</v>
          </cell>
        </row>
        <row r="43">
          <cell r="D43">
            <v>14</v>
          </cell>
        </row>
        <row r="44">
          <cell r="D44">
            <v>32</v>
          </cell>
        </row>
        <row r="49">
          <cell r="D49">
            <v>16.612903225806452</v>
          </cell>
        </row>
        <row r="50">
          <cell r="D50">
            <v>29.032258064516128</v>
          </cell>
        </row>
        <row r="51">
          <cell r="D51">
            <v>22.443548387096776</v>
          </cell>
        </row>
        <row r="52">
          <cell r="D52">
            <v>12.419354838709678</v>
          </cell>
        </row>
        <row r="53">
          <cell r="I53">
            <v>10.987280557384244</v>
          </cell>
        </row>
        <row r="55">
          <cell r="D55">
            <v>51</v>
          </cell>
          <cell r="I55">
            <v>1338</v>
          </cell>
        </row>
        <row r="56">
          <cell r="D56">
            <v>0</v>
          </cell>
          <cell r="I56">
            <v>28</v>
          </cell>
        </row>
        <row r="60">
          <cell r="D60">
            <v>4</v>
          </cell>
        </row>
        <row r="62">
          <cell r="D62">
            <v>0</v>
          </cell>
        </row>
      </sheetData>
      <sheetData sheetId="7">
        <row r="11">
          <cell r="B11">
            <v>16</v>
          </cell>
        </row>
        <row r="43">
          <cell r="D43">
            <v>11</v>
          </cell>
        </row>
        <row r="44">
          <cell r="D44">
            <v>34</v>
          </cell>
        </row>
        <row r="49">
          <cell r="D49">
            <v>15.483870967741936</v>
          </cell>
        </row>
        <row r="50">
          <cell r="D50">
            <v>28.903225806451612</v>
          </cell>
        </row>
        <row r="51">
          <cell r="D51">
            <v>21.701612903225808</v>
          </cell>
        </row>
        <row r="52">
          <cell r="D52">
            <v>13.419354838709678</v>
          </cell>
        </row>
        <row r="53">
          <cell r="I53">
            <v>12.32657210061444</v>
          </cell>
        </row>
        <row r="55">
          <cell r="D55">
            <v>94</v>
          </cell>
          <cell r="I55">
            <v>1432</v>
          </cell>
        </row>
        <row r="56">
          <cell r="D56">
            <v>0</v>
          </cell>
          <cell r="I56">
            <v>28</v>
          </cell>
        </row>
        <row r="60">
          <cell r="D60">
            <v>6</v>
          </cell>
        </row>
        <row r="62">
          <cell r="D62">
            <v>0</v>
          </cell>
        </row>
      </sheetData>
      <sheetData sheetId="8">
        <row r="11">
          <cell r="B11">
            <v>13</v>
          </cell>
        </row>
        <row r="43">
          <cell r="D43">
            <v>3</v>
          </cell>
        </row>
        <row r="44">
          <cell r="D44">
            <v>27</v>
          </cell>
        </row>
        <row r="49">
          <cell r="D49">
            <v>10.866666666666667</v>
          </cell>
        </row>
        <row r="50">
          <cell r="D50">
            <v>20.566666666666666</v>
          </cell>
        </row>
        <row r="51">
          <cell r="D51">
            <v>14.858333333333333</v>
          </cell>
        </row>
        <row r="52">
          <cell r="D52">
            <v>9.6999999999999993</v>
          </cell>
        </row>
        <row r="53">
          <cell r="I53">
            <v>12.607878904249873</v>
          </cell>
        </row>
        <row r="55">
          <cell r="D55">
            <v>305</v>
          </cell>
          <cell r="I55">
            <v>1737</v>
          </cell>
        </row>
        <row r="56">
          <cell r="D56">
            <v>0</v>
          </cell>
          <cell r="I56">
            <v>28</v>
          </cell>
        </row>
        <row r="60">
          <cell r="D60">
            <v>12</v>
          </cell>
        </row>
        <row r="62">
          <cell r="D62">
            <v>0</v>
          </cell>
        </row>
      </sheetData>
      <sheetData sheetId="9">
        <row r="11">
          <cell r="B11">
            <v>12</v>
          </cell>
        </row>
        <row r="43">
          <cell r="D43">
            <v>0</v>
          </cell>
        </row>
        <row r="44">
          <cell r="D44">
            <v>25</v>
          </cell>
        </row>
        <row r="49">
          <cell r="D49">
            <v>5.709677419354839</v>
          </cell>
        </row>
        <row r="50">
          <cell r="D50">
            <v>16.06451612903226</v>
          </cell>
        </row>
        <row r="51">
          <cell r="D51">
            <v>9.7096774193548381</v>
          </cell>
        </row>
        <row r="52">
          <cell r="D52">
            <v>10.35483870967742</v>
          </cell>
        </row>
        <row r="53">
          <cell r="I53">
            <v>12.318058755760369</v>
          </cell>
        </row>
        <row r="55">
          <cell r="D55">
            <v>110</v>
          </cell>
          <cell r="I55">
            <v>1847</v>
          </cell>
        </row>
        <row r="56">
          <cell r="D56">
            <v>0</v>
          </cell>
          <cell r="I56">
            <v>28</v>
          </cell>
        </row>
        <row r="60">
          <cell r="D60">
            <v>5</v>
          </cell>
        </row>
        <row r="62">
          <cell r="D62">
            <v>0</v>
          </cell>
        </row>
      </sheetData>
      <sheetData sheetId="10">
        <row r="11">
          <cell r="B11">
            <v>8</v>
          </cell>
        </row>
        <row r="43">
          <cell r="D43">
            <v>0</v>
          </cell>
        </row>
        <row r="44">
          <cell r="D44">
            <v>20</v>
          </cell>
        </row>
        <row r="49">
          <cell r="D49">
            <v>4.1333333333333337</v>
          </cell>
        </row>
        <row r="50">
          <cell r="D50">
            <v>13.4</v>
          </cell>
        </row>
        <row r="51">
          <cell r="D51">
            <v>7.4749999999999996</v>
          </cell>
        </row>
        <row r="52">
          <cell r="D52">
            <v>9.2666666666666675</v>
          </cell>
        </row>
        <row r="53">
          <cell r="I53">
            <v>11.877780687054882</v>
          </cell>
        </row>
        <row r="55">
          <cell r="D55">
            <v>457</v>
          </cell>
          <cell r="I55">
            <v>2304</v>
          </cell>
        </row>
        <row r="56">
          <cell r="D56">
            <v>0</v>
          </cell>
          <cell r="I56">
            <v>28</v>
          </cell>
        </row>
        <row r="60">
          <cell r="D60">
            <v>6</v>
          </cell>
        </row>
        <row r="62">
          <cell r="D62">
            <v>0</v>
          </cell>
        </row>
      </sheetData>
      <sheetData sheetId="11">
        <row r="11">
          <cell r="B11">
            <v>1</v>
          </cell>
        </row>
        <row r="43">
          <cell r="D43">
            <v>-5</v>
          </cell>
        </row>
        <row r="44">
          <cell r="D44">
            <v>22</v>
          </cell>
        </row>
        <row r="49">
          <cell r="D49">
            <v>-0.54838709677419351</v>
          </cell>
        </row>
        <row r="50">
          <cell r="D50">
            <v>9.387096774193548</v>
          </cell>
        </row>
        <row r="51">
          <cell r="D51">
            <v>3.161290322580645</v>
          </cell>
        </row>
        <row r="52">
          <cell r="D52">
            <v>9.935483870967742</v>
          </cell>
        </row>
        <row r="53">
          <cell r="I53">
            <v>11.151406490015361</v>
          </cell>
        </row>
        <row r="55">
          <cell r="D55">
            <v>14</v>
          </cell>
          <cell r="I55">
            <v>2318</v>
          </cell>
        </row>
        <row r="56">
          <cell r="D56">
            <v>0</v>
          </cell>
          <cell r="I56">
            <v>28</v>
          </cell>
        </row>
        <row r="60">
          <cell r="D60">
            <v>3</v>
          </cell>
        </row>
        <row r="62">
          <cell r="D62">
            <v>16</v>
          </cell>
        </row>
      </sheetData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gennaio93"/>
      <sheetName val="febbraio93"/>
      <sheetName val="marzo93"/>
      <sheetName val="aprile93"/>
      <sheetName val="maggio93"/>
      <sheetName val="giugno93"/>
      <sheetName val="luglio93"/>
      <sheetName val="agosto93"/>
      <sheetName val="settembre93"/>
      <sheetName val="ottobre93"/>
      <sheetName val="novembre93"/>
      <sheetName val="dicembre93"/>
      <sheetName val="Foglio1"/>
      <sheetName val="Foglio2"/>
      <sheetName val="Foglio3"/>
      <sheetName val="gennaio92"/>
      <sheetName val="gennaio932"/>
      <sheetName val="f93"/>
      <sheetName val="fe93"/>
      <sheetName val="feb93"/>
      <sheetName val="febb93"/>
      <sheetName val="febbr93"/>
      <sheetName val="febbra93"/>
      <sheetName val="febbrai93"/>
      <sheetName val="febbraioo93"/>
      <sheetName val="m93"/>
      <sheetName val="ma93"/>
      <sheetName val="mar93"/>
      <sheetName val="marz93"/>
      <sheetName val="marzoo93"/>
      <sheetName val="a93"/>
      <sheetName val="ap93"/>
      <sheetName val="apr93"/>
      <sheetName val="apri93"/>
      <sheetName val="april93"/>
      <sheetName val="aprilemarzo93"/>
      <sheetName val="aprilearzo93"/>
      <sheetName val="aprilerzo93"/>
      <sheetName val="aprilezo93"/>
      <sheetName val="aprileo93"/>
      <sheetName val="mag93"/>
      <sheetName val="magg93"/>
      <sheetName val="maggi93"/>
      <sheetName val="g93"/>
      <sheetName val="gi93"/>
      <sheetName val="giu93"/>
      <sheetName val="giug93"/>
      <sheetName val="giugn93"/>
      <sheetName val="l93"/>
      <sheetName val="lu93"/>
      <sheetName val="lug93"/>
      <sheetName val="lugl93"/>
      <sheetName val="lugli93"/>
      <sheetName val="lugliogiugno93"/>
      <sheetName val="luglioiugno93"/>
      <sheetName val="lugliougno93"/>
      <sheetName val="lugliogno93"/>
      <sheetName val="lugliono93"/>
      <sheetName val="luglioo93"/>
      <sheetName val="ag93"/>
      <sheetName val="ago93"/>
      <sheetName val="agod93"/>
      <sheetName val="agos93"/>
      <sheetName val="agost93"/>
      <sheetName val="s93"/>
      <sheetName val="se93"/>
      <sheetName val="set93"/>
      <sheetName val="sett93"/>
      <sheetName val="sette93"/>
      <sheetName val="settem93"/>
      <sheetName val="settemb93"/>
      <sheetName val="settembr93"/>
      <sheetName val="o93"/>
      <sheetName val="ot93"/>
      <sheetName val="ott93"/>
      <sheetName val="otto93"/>
      <sheetName val="ottob93"/>
      <sheetName val="ottobr93"/>
      <sheetName val="n93"/>
      <sheetName val="no93"/>
      <sheetName val="nov93"/>
      <sheetName val="nove93"/>
      <sheetName val="novem93"/>
      <sheetName val="novemb93"/>
      <sheetName val="novembr93"/>
      <sheetName val="d93"/>
      <sheetName val="di93"/>
      <sheetName val="dic93"/>
      <sheetName val="dice93"/>
      <sheetName val="dicem93"/>
      <sheetName val="dicemb93"/>
      <sheetName val="dicembr93"/>
      <sheetName val="gennaio2008"/>
    </sheetNames>
    <sheetDataSet>
      <sheetData sheetId="0">
        <row r="11">
          <cell r="B11">
            <v>-6</v>
          </cell>
        </row>
        <row r="43">
          <cell r="D43">
            <v>-10</v>
          </cell>
        </row>
        <row r="44">
          <cell r="D44">
            <v>19</v>
          </cell>
        </row>
        <row r="49">
          <cell r="D49">
            <v>-2.096774193548387</v>
          </cell>
        </row>
        <row r="50">
          <cell r="D50">
            <v>8.6451612903225801</v>
          </cell>
        </row>
        <row r="51">
          <cell r="D51">
            <v>2.0483870967741935</v>
          </cell>
        </row>
        <row r="52">
          <cell r="D52">
            <v>10.741935483870968</v>
          </cell>
        </row>
        <row r="53">
          <cell r="I53">
            <v>2.0483870967741935</v>
          </cell>
        </row>
        <row r="55">
          <cell r="D55">
            <v>1</v>
          </cell>
          <cell r="I55">
            <v>1</v>
          </cell>
        </row>
        <row r="56">
          <cell r="D56">
            <v>0</v>
          </cell>
          <cell r="I56">
            <v>0</v>
          </cell>
        </row>
        <row r="60">
          <cell r="D60">
            <v>1</v>
          </cell>
        </row>
        <row r="62">
          <cell r="D62">
            <v>19</v>
          </cell>
        </row>
      </sheetData>
      <sheetData sheetId="1">
        <row r="11">
          <cell r="B11">
            <v>-6</v>
          </cell>
        </row>
        <row r="43">
          <cell r="D43">
            <v>-10</v>
          </cell>
        </row>
        <row r="44">
          <cell r="D44">
            <v>16</v>
          </cell>
        </row>
        <row r="49">
          <cell r="D49">
            <v>-2.6428571428571428</v>
          </cell>
        </row>
        <row r="50">
          <cell r="D50">
            <v>10.285714285714286</v>
          </cell>
        </row>
        <row r="51">
          <cell r="D51">
            <v>2.2410714285714284</v>
          </cell>
        </row>
        <row r="52">
          <cell r="D52">
            <v>12.928571428571429</v>
          </cell>
        </row>
        <row r="53">
          <cell r="I53">
            <v>2.1447292626728109</v>
          </cell>
        </row>
        <row r="55">
          <cell r="D55">
            <v>20</v>
          </cell>
          <cell r="I55">
            <v>21</v>
          </cell>
        </row>
        <row r="56">
          <cell r="D56">
            <v>9</v>
          </cell>
          <cell r="I56">
            <v>9</v>
          </cell>
        </row>
        <row r="60">
          <cell r="D60">
            <v>4</v>
          </cell>
        </row>
        <row r="62">
          <cell r="D62">
            <v>21</v>
          </cell>
        </row>
      </sheetData>
      <sheetData sheetId="2">
        <row r="11">
          <cell r="B11">
            <v>0</v>
          </cell>
        </row>
        <row r="43">
          <cell r="D43">
            <v>-6</v>
          </cell>
        </row>
        <row r="44">
          <cell r="D44">
            <v>24</v>
          </cell>
        </row>
        <row r="49">
          <cell r="D49">
            <v>0.41935483870967744</v>
          </cell>
        </row>
        <row r="50">
          <cell r="D50">
            <v>13.03225806451613</v>
          </cell>
        </row>
        <row r="51">
          <cell r="D51">
            <v>5.814516129032258</v>
          </cell>
        </row>
        <row r="52">
          <cell r="D52">
            <v>12.612903225806452</v>
          </cell>
        </row>
        <row r="53">
          <cell r="I53">
            <v>3.3679915514592929</v>
          </cell>
        </row>
        <row r="55">
          <cell r="D55">
            <v>115</v>
          </cell>
          <cell r="I55">
            <v>136</v>
          </cell>
        </row>
        <row r="56">
          <cell r="D56">
            <v>0</v>
          </cell>
          <cell r="I56">
            <v>9</v>
          </cell>
        </row>
        <row r="60">
          <cell r="D60">
            <v>4</v>
          </cell>
        </row>
        <row r="62">
          <cell r="D62">
            <v>15</v>
          </cell>
        </row>
      </sheetData>
      <sheetData sheetId="3">
        <row r="11">
          <cell r="B11">
            <v>1</v>
          </cell>
        </row>
        <row r="43">
          <cell r="D43">
            <v>-2</v>
          </cell>
        </row>
        <row r="44">
          <cell r="D44">
            <v>22</v>
          </cell>
        </row>
        <row r="49">
          <cell r="D49">
            <v>4.7666666666666666</v>
          </cell>
        </row>
        <row r="50">
          <cell r="D50">
            <v>15.233333333333333</v>
          </cell>
        </row>
        <row r="51">
          <cell r="D51">
            <v>9.6416666666666675</v>
          </cell>
        </row>
        <row r="52">
          <cell r="D52">
            <v>10.466666666666667</v>
          </cell>
        </row>
        <row r="53">
          <cell r="I53">
            <v>4.9364103302611362</v>
          </cell>
        </row>
        <row r="55">
          <cell r="D55">
            <v>335</v>
          </cell>
          <cell r="I55">
            <v>471</v>
          </cell>
        </row>
        <row r="56">
          <cell r="D56">
            <v>0</v>
          </cell>
          <cell r="I56">
            <v>9</v>
          </cell>
        </row>
        <row r="60">
          <cell r="D60">
            <v>12</v>
          </cell>
        </row>
        <row r="62">
          <cell r="D62">
            <v>1</v>
          </cell>
        </row>
      </sheetData>
      <sheetData sheetId="4">
        <row r="11">
          <cell r="B11">
            <v>8</v>
          </cell>
        </row>
        <row r="43">
          <cell r="D43">
            <v>5</v>
          </cell>
        </row>
        <row r="44">
          <cell r="D44">
            <v>27</v>
          </cell>
        </row>
        <row r="49">
          <cell r="D49">
            <v>9.4193548387096779</v>
          </cell>
        </row>
        <row r="50">
          <cell r="D50">
            <v>20.225806451612904</v>
          </cell>
        </row>
        <row r="51">
          <cell r="D51">
            <v>14.475806451612904</v>
          </cell>
        </row>
        <row r="52">
          <cell r="D52">
            <v>10.806451612903226</v>
          </cell>
        </row>
        <row r="53">
          <cell r="I53">
            <v>6.8442895545314899</v>
          </cell>
        </row>
        <row r="55">
          <cell r="D55">
            <v>217</v>
          </cell>
          <cell r="I55">
            <v>688</v>
          </cell>
        </row>
        <row r="56">
          <cell r="D56">
            <v>0</v>
          </cell>
          <cell r="I56">
            <v>9</v>
          </cell>
        </row>
        <row r="60">
          <cell r="D60">
            <v>11</v>
          </cell>
        </row>
        <row r="62">
          <cell r="D62">
            <v>0</v>
          </cell>
        </row>
      </sheetData>
      <sheetData sheetId="5">
        <row r="11">
          <cell r="B11">
            <v>13</v>
          </cell>
        </row>
        <row r="43">
          <cell r="D43">
            <v>7</v>
          </cell>
        </row>
        <row r="44">
          <cell r="D44">
            <v>29</v>
          </cell>
        </row>
        <row r="49">
          <cell r="D49">
            <v>12.433333333333334</v>
          </cell>
        </row>
        <row r="50">
          <cell r="D50">
            <v>24.433333333333334</v>
          </cell>
        </row>
        <row r="51">
          <cell r="D51">
            <v>18.25</v>
          </cell>
        </row>
        <row r="52">
          <cell r="D52">
            <v>12</v>
          </cell>
        </row>
        <row r="53">
          <cell r="I53">
            <v>8.7452412954429075</v>
          </cell>
        </row>
        <row r="55">
          <cell r="D55">
            <v>134</v>
          </cell>
          <cell r="I55">
            <v>822</v>
          </cell>
        </row>
        <row r="56">
          <cell r="D56">
            <v>0</v>
          </cell>
          <cell r="I56">
            <v>9</v>
          </cell>
        </row>
        <row r="60">
          <cell r="D60">
            <v>7</v>
          </cell>
        </row>
        <row r="62">
          <cell r="D62">
            <v>0</v>
          </cell>
        </row>
      </sheetData>
      <sheetData sheetId="6">
        <row r="11">
          <cell r="B11">
            <v>13</v>
          </cell>
        </row>
        <row r="43">
          <cell r="D43">
            <v>7</v>
          </cell>
        </row>
        <row r="44">
          <cell r="D44">
            <v>30</v>
          </cell>
        </row>
        <row r="49">
          <cell r="D49">
            <v>12.870967741935484</v>
          </cell>
        </row>
        <row r="50">
          <cell r="D50">
            <v>24.838709677419356</v>
          </cell>
        </row>
        <row r="51">
          <cell r="D51">
            <v>18.68548387096774</v>
          </cell>
        </row>
        <row r="52">
          <cell r="D52">
            <v>11.96774193548387</v>
          </cell>
        </row>
        <row r="53">
          <cell r="I53">
            <v>10.165275949089311</v>
          </cell>
        </row>
        <row r="55">
          <cell r="D55">
            <v>117</v>
          </cell>
          <cell r="I55">
            <v>939</v>
          </cell>
        </row>
        <row r="56">
          <cell r="D56">
            <v>0</v>
          </cell>
          <cell r="I56">
            <v>9</v>
          </cell>
        </row>
        <row r="60">
          <cell r="D60">
            <v>6</v>
          </cell>
        </row>
        <row r="62">
          <cell r="D62">
            <v>0</v>
          </cell>
        </row>
      </sheetData>
      <sheetData sheetId="7">
        <row r="11">
          <cell r="B11">
            <v>13</v>
          </cell>
        </row>
        <row r="43">
          <cell r="D43">
            <v>9</v>
          </cell>
        </row>
        <row r="44">
          <cell r="D44">
            <v>32</v>
          </cell>
        </row>
        <row r="49">
          <cell r="D49">
            <v>14.774193548387096</v>
          </cell>
        </row>
        <row r="50">
          <cell r="D50">
            <v>27.806451612903224</v>
          </cell>
        </row>
        <row r="51">
          <cell r="D51">
            <v>20.637096774193548</v>
          </cell>
        </row>
        <row r="52">
          <cell r="D52">
            <v>13.03225806451613</v>
          </cell>
        </row>
        <row r="53">
          <cell r="I53">
            <v>11.474253552227342</v>
          </cell>
        </row>
        <row r="55">
          <cell r="D55">
            <v>90</v>
          </cell>
          <cell r="I55">
            <v>1029</v>
          </cell>
        </row>
        <row r="56">
          <cell r="D56">
            <v>0</v>
          </cell>
          <cell r="I56">
            <v>9</v>
          </cell>
        </row>
        <row r="60">
          <cell r="D60">
            <v>6</v>
          </cell>
        </row>
        <row r="62">
          <cell r="D62">
            <v>0</v>
          </cell>
        </row>
      </sheetData>
      <sheetData sheetId="8">
        <row r="11">
          <cell r="B11">
            <v>9</v>
          </cell>
        </row>
        <row r="43">
          <cell r="D43">
            <v>3</v>
          </cell>
        </row>
        <row r="44">
          <cell r="D44">
            <v>24</v>
          </cell>
        </row>
        <row r="49">
          <cell r="D49">
            <v>10.433333333333334</v>
          </cell>
        </row>
        <row r="50">
          <cell r="D50">
            <v>19.733333333333334</v>
          </cell>
        </row>
        <row r="51">
          <cell r="D51">
            <v>14.466666666666667</v>
          </cell>
        </row>
        <row r="52">
          <cell r="D52">
            <v>9.3000000000000007</v>
          </cell>
        </row>
        <row r="53">
          <cell r="I53">
            <v>11.806743898276157</v>
          </cell>
        </row>
        <row r="55">
          <cell r="D55">
            <v>372</v>
          </cell>
          <cell r="I55">
            <v>1401</v>
          </cell>
        </row>
        <row r="56">
          <cell r="D56">
            <v>0</v>
          </cell>
          <cell r="I56">
            <v>9</v>
          </cell>
        </row>
        <row r="60">
          <cell r="D60">
            <v>7</v>
          </cell>
        </row>
        <row r="62">
          <cell r="D62">
            <v>0</v>
          </cell>
        </row>
      </sheetData>
      <sheetData sheetId="9">
        <row r="11">
          <cell r="B11">
            <v>9</v>
          </cell>
        </row>
        <row r="43">
          <cell r="D43">
            <v>1</v>
          </cell>
        </row>
        <row r="44">
          <cell r="D44">
            <v>20</v>
          </cell>
        </row>
        <row r="49">
          <cell r="D49">
            <v>6.580645161290323</v>
          </cell>
        </row>
        <row r="50">
          <cell r="D50">
            <v>13.903225806451612</v>
          </cell>
        </row>
        <row r="51">
          <cell r="D51">
            <v>9.4032258064516121</v>
          </cell>
        </row>
        <row r="52">
          <cell r="D52">
            <v>7.32258064516129</v>
          </cell>
        </row>
        <row r="53">
          <cell r="I53">
            <v>11.566392089093702</v>
          </cell>
        </row>
        <row r="55">
          <cell r="D55">
            <v>438</v>
          </cell>
          <cell r="I55">
            <v>1839</v>
          </cell>
        </row>
        <row r="56">
          <cell r="D56">
            <v>0</v>
          </cell>
          <cell r="I56">
            <v>9</v>
          </cell>
        </row>
        <row r="60">
          <cell r="D60">
            <v>14</v>
          </cell>
        </row>
        <row r="62">
          <cell r="D62">
            <v>0</v>
          </cell>
        </row>
      </sheetData>
      <sheetData sheetId="10">
        <row r="11">
          <cell r="B11">
            <v>6</v>
          </cell>
        </row>
        <row r="43">
          <cell r="D43">
            <v>-6</v>
          </cell>
        </row>
        <row r="44">
          <cell r="D44">
            <v>16</v>
          </cell>
        </row>
        <row r="49">
          <cell r="D49">
            <v>0.43333333333333335</v>
          </cell>
        </row>
        <row r="50">
          <cell r="D50">
            <v>9</v>
          </cell>
        </row>
        <row r="51">
          <cell r="D51">
            <v>3.6</v>
          </cell>
        </row>
        <row r="52">
          <cell r="D52">
            <v>8.5666666666666664</v>
          </cell>
        </row>
        <row r="53">
          <cell r="I53">
            <v>10.84217462644882</v>
          </cell>
        </row>
        <row r="55">
          <cell r="D55">
            <v>119</v>
          </cell>
          <cell r="I55">
            <v>1958</v>
          </cell>
        </row>
        <row r="56">
          <cell r="D56">
            <v>3</v>
          </cell>
          <cell r="I56">
            <v>12</v>
          </cell>
        </row>
        <row r="60">
          <cell r="D60">
            <v>6</v>
          </cell>
        </row>
        <row r="62">
          <cell r="D62">
            <v>17</v>
          </cell>
        </row>
      </sheetData>
      <sheetData sheetId="11">
        <row r="11">
          <cell r="B11">
            <v>-2</v>
          </cell>
        </row>
        <row r="43">
          <cell r="D43">
            <v>-6</v>
          </cell>
        </row>
        <row r="44">
          <cell r="D44">
            <v>14</v>
          </cell>
        </row>
        <row r="49">
          <cell r="D49">
            <v>-1.5483870967741935</v>
          </cell>
        </row>
        <row r="50">
          <cell r="D50">
            <v>9.4838709677419359</v>
          </cell>
        </row>
        <row r="51">
          <cell r="D51">
            <v>2.4193548387096775</v>
          </cell>
        </row>
        <row r="52">
          <cell r="D52">
            <v>11.03225806451613</v>
          </cell>
        </row>
        <row r="53">
          <cell r="I53">
            <v>10.140272977470557</v>
          </cell>
        </row>
        <row r="55">
          <cell r="D55">
            <v>0</v>
          </cell>
          <cell r="I55">
            <v>1958</v>
          </cell>
        </row>
        <row r="56">
          <cell r="D56">
            <v>0</v>
          </cell>
          <cell r="I56">
            <v>12</v>
          </cell>
        </row>
        <row r="60">
          <cell r="D60">
            <v>0</v>
          </cell>
        </row>
        <row r="62">
          <cell r="D62">
            <v>20</v>
          </cell>
        </row>
      </sheetData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10"/>
      <sheetName val="febbraio2010"/>
      <sheetName val="marzo2010"/>
      <sheetName val="aprile2010"/>
      <sheetName val="maggio2010"/>
      <sheetName val="giugno2010"/>
      <sheetName val="luglio2010"/>
      <sheetName val="agosto2010"/>
      <sheetName val="settembre2010"/>
      <sheetName val="ottobre2010"/>
      <sheetName val="novembre2010"/>
      <sheetName val="dicembre2010"/>
      <sheetName val="anno"/>
    </sheetNames>
    <sheetDataSet>
      <sheetData sheetId="0">
        <row r="11">
          <cell r="AP11">
            <v>-0.1</v>
          </cell>
        </row>
        <row r="43">
          <cell r="AP43">
            <v>-3.1645161290322572</v>
          </cell>
          <cell r="AR43">
            <v>3.4</v>
          </cell>
          <cell r="AT43">
            <v>-0.13635752688172054</v>
          </cell>
          <cell r="AU43">
            <v>6.5645161290322589</v>
          </cell>
          <cell r="BN43">
            <v>21.4</v>
          </cell>
          <cell r="BO43">
            <v>5</v>
          </cell>
          <cell r="BW43">
            <v>2.3608870967741939</v>
          </cell>
          <cell r="CA43">
            <v>129.38709677419354</v>
          </cell>
        </row>
        <row r="44">
          <cell r="AR44">
            <v>8.6</v>
          </cell>
          <cell r="BT44">
            <v>41.8</v>
          </cell>
          <cell r="CB44">
            <v>529</v>
          </cell>
        </row>
        <row r="45">
          <cell r="AP45">
            <v>-6.7</v>
          </cell>
        </row>
        <row r="57">
          <cell r="AX57">
            <v>-0.13635752688172054</v>
          </cell>
        </row>
        <row r="59">
          <cell r="AW59">
            <v>21.4</v>
          </cell>
        </row>
        <row r="60">
          <cell r="AW60">
            <v>5</v>
          </cell>
        </row>
        <row r="63">
          <cell r="AQ63">
            <v>29</v>
          </cell>
        </row>
        <row r="66">
          <cell r="AQ66">
            <v>5</v>
          </cell>
        </row>
      </sheetData>
      <sheetData sheetId="1">
        <row r="11">
          <cell r="AP11">
            <v>-6.7</v>
          </cell>
        </row>
        <row r="43">
          <cell r="AR43">
            <v>6.1714285714285699</v>
          </cell>
          <cell r="AT43">
            <v>2.3730654761904764</v>
          </cell>
          <cell r="AU43">
            <v>7.0607142857142859</v>
          </cell>
          <cell r="BN43">
            <v>62.199999999999996</v>
          </cell>
          <cell r="BO43">
            <v>20</v>
          </cell>
          <cell r="BW43">
            <v>2.6777529761904759</v>
          </cell>
          <cell r="CA43">
            <v>180.46428571428572</v>
          </cell>
        </row>
        <row r="44">
          <cell r="AR44">
            <v>13.2</v>
          </cell>
          <cell r="BT44">
            <v>41.8</v>
          </cell>
          <cell r="CB44">
            <v>786</v>
          </cell>
        </row>
        <row r="45">
          <cell r="AP45">
            <v>-6.7</v>
          </cell>
        </row>
        <row r="57">
          <cell r="AX57">
            <v>1.118353974654378</v>
          </cell>
        </row>
        <row r="59">
          <cell r="AW59">
            <v>83.6</v>
          </cell>
        </row>
        <row r="60">
          <cell r="AW60">
            <v>25</v>
          </cell>
        </row>
        <row r="63">
          <cell r="AQ63">
            <v>17</v>
          </cell>
        </row>
        <row r="66">
          <cell r="AQ66">
            <v>13</v>
          </cell>
        </row>
      </sheetData>
      <sheetData sheetId="2">
        <row r="11">
          <cell r="AP11">
            <v>-0.7</v>
          </cell>
        </row>
        <row r="43">
          <cell r="AR43">
            <v>10.222580645161296</v>
          </cell>
          <cell r="AT43">
            <v>5.8616497194950901</v>
          </cell>
          <cell r="AU43">
            <v>8.2548387096774203</v>
          </cell>
          <cell r="BN43">
            <v>138.60000000000002</v>
          </cell>
          <cell r="BO43">
            <v>22</v>
          </cell>
          <cell r="BW43">
            <v>3.1476712248714338</v>
          </cell>
          <cell r="CA43">
            <v>217.61290322580646</v>
          </cell>
        </row>
        <row r="44">
          <cell r="AR44">
            <v>16.600000000000001</v>
          </cell>
          <cell r="BT44">
            <v>38.6</v>
          </cell>
          <cell r="CB44">
            <v>972</v>
          </cell>
        </row>
        <row r="45">
          <cell r="AP45">
            <v>-4.9000000000000004</v>
          </cell>
        </row>
        <row r="57">
          <cell r="AQ57">
            <v>5.8616497194950901</v>
          </cell>
          <cell r="AX57">
            <v>2.6994525562679486</v>
          </cell>
        </row>
        <row r="59">
          <cell r="AW59">
            <v>222.20000000000002</v>
          </cell>
        </row>
        <row r="60">
          <cell r="AW60">
            <v>47</v>
          </cell>
        </row>
        <row r="63">
          <cell r="AQ63">
            <v>12</v>
          </cell>
        </row>
        <row r="66">
          <cell r="AQ66">
            <v>12</v>
          </cell>
        </row>
      </sheetData>
      <sheetData sheetId="3">
        <row r="11">
          <cell r="AP11">
            <v>1.4</v>
          </cell>
        </row>
        <row r="43">
          <cell r="AR43">
            <v>16.136666666666667</v>
          </cell>
          <cell r="AT43">
            <v>11.037509920634921</v>
          </cell>
          <cell r="AU43">
            <v>10.056666666666668</v>
          </cell>
          <cell r="BN43">
            <v>52.199999999999996</v>
          </cell>
          <cell r="BO43">
            <v>0</v>
          </cell>
          <cell r="BW43">
            <v>4.2920178571428567</v>
          </cell>
          <cell r="CA43">
            <v>303.2</v>
          </cell>
        </row>
        <row r="44">
          <cell r="AR44">
            <v>22.4</v>
          </cell>
          <cell r="BT44">
            <v>35.4</v>
          </cell>
          <cell r="CB44">
            <v>1069</v>
          </cell>
        </row>
        <row r="45">
          <cell r="AP45">
            <v>-0.1</v>
          </cell>
        </row>
        <row r="57">
          <cell r="AQ57">
            <v>11.037509920634921</v>
          </cell>
          <cell r="AX57">
            <v>4.7839668973596918</v>
          </cell>
        </row>
        <row r="59">
          <cell r="AW59">
            <v>274.40000000000003</v>
          </cell>
        </row>
        <row r="60">
          <cell r="AW60">
            <v>47</v>
          </cell>
        </row>
        <row r="63">
          <cell r="AQ63">
            <v>1</v>
          </cell>
        </row>
        <row r="66">
          <cell r="AQ66">
            <v>14</v>
          </cell>
        </row>
      </sheetData>
      <sheetData sheetId="4">
        <row r="11">
          <cell r="AP11">
            <v>11</v>
          </cell>
        </row>
        <row r="43">
          <cell r="AR43">
            <v>18.206451612903226</v>
          </cell>
          <cell r="AT43">
            <v>13.622849462365588</v>
          </cell>
          <cell r="AU43">
            <v>8.6967741935483875</v>
          </cell>
          <cell r="BN43">
            <v>259.7999999999999</v>
          </cell>
          <cell r="BO43">
            <v>0</v>
          </cell>
          <cell r="BW43">
            <v>3.4972446236559143</v>
          </cell>
          <cell r="CA43">
            <v>266.35483870967744</v>
          </cell>
        </row>
        <row r="44">
          <cell r="AR44">
            <v>25.7</v>
          </cell>
          <cell r="BT44">
            <v>35.4</v>
          </cell>
          <cell r="CB44">
            <v>1313</v>
          </cell>
        </row>
        <row r="45">
          <cell r="AP45">
            <v>6.1</v>
          </cell>
        </row>
        <row r="57">
          <cell r="AQ57">
            <v>13.622849462365588</v>
          </cell>
          <cell r="AX57">
            <v>6.5517434103608707</v>
          </cell>
        </row>
        <row r="59">
          <cell r="AW59">
            <v>534.19999999999993</v>
          </cell>
        </row>
        <row r="60">
          <cell r="AW60">
            <v>47</v>
          </cell>
        </row>
        <row r="63">
          <cell r="AQ63">
            <v>0</v>
          </cell>
        </row>
        <row r="66">
          <cell r="AQ66">
            <v>19</v>
          </cell>
        </row>
      </sheetData>
      <sheetData sheetId="5">
        <row r="11">
          <cell r="AP11">
            <v>9.1</v>
          </cell>
        </row>
        <row r="43">
          <cell r="AR43">
            <v>23.773333333333337</v>
          </cell>
          <cell r="AT43">
            <v>18.571874999999999</v>
          </cell>
          <cell r="AU43">
            <v>9.8966666666666665</v>
          </cell>
          <cell r="BN43">
            <v>129.6</v>
          </cell>
          <cell r="BO43">
            <v>0</v>
          </cell>
          <cell r="BW43">
            <v>3.6438888888888892</v>
          </cell>
          <cell r="CA43">
            <v>324.66666666666669</v>
          </cell>
        </row>
        <row r="44">
          <cell r="AR44">
            <v>28.6</v>
          </cell>
          <cell r="BT44">
            <v>29</v>
          </cell>
          <cell r="CB44">
            <v>1218</v>
          </cell>
        </row>
        <row r="45">
          <cell r="AP45">
            <v>8.3000000000000007</v>
          </cell>
        </row>
        <row r="57">
          <cell r="AQ57">
            <v>18.571874999999999</v>
          </cell>
          <cell r="AX57">
            <v>8.5550986753007248</v>
          </cell>
        </row>
        <row r="59">
          <cell r="AW59">
            <v>663.8</v>
          </cell>
        </row>
        <row r="60">
          <cell r="AW60">
            <v>47</v>
          </cell>
        </row>
        <row r="63">
          <cell r="AQ63">
            <v>0</v>
          </cell>
        </row>
        <row r="66">
          <cell r="AQ66">
            <v>16</v>
          </cell>
        </row>
      </sheetData>
      <sheetData sheetId="6">
        <row r="11">
          <cell r="AP11">
            <v>17.3</v>
          </cell>
        </row>
        <row r="43">
          <cell r="AR43">
            <v>28.27741935483871</v>
          </cell>
          <cell r="AT43">
            <v>22.482123655913977</v>
          </cell>
          <cell r="AU43">
            <v>11.122580645161294</v>
          </cell>
          <cell r="BN43">
            <v>30.200000000000003</v>
          </cell>
          <cell r="BO43">
            <v>0</v>
          </cell>
          <cell r="BW43">
            <v>4.0228494623655919</v>
          </cell>
          <cell r="CA43">
            <v>384.45161290322579</v>
          </cell>
        </row>
        <row r="44">
          <cell r="AR44">
            <v>31.1</v>
          </cell>
          <cell r="BT44">
            <v>45.1</v>
          </cell>
          <cell r="CB44">
            <v>1143</v>
          </cell>
        </row>
        <row r="45">
          <cell r="AP45">
            <v>12.6</v>
          </cell>
        </row>
        <row r="57">
          <cell r="AQ57">
            <v>22.482123655913977</v>
          </cell>
          <cell r="AX57">
            <v>10.544673672531189</v>
          </cell>
        </row>
        <row r="59">
          <cell r="AW59">
            <v>694</v>
          </cell>
        </row>
        <row r="60">
          <cell r="AW60">
            <v>47</v>
          </cell>
        </row>
        <row r="63">
          <cell r="AQ63">
            <v>0</v>
          </cell>
        </row>
        <row r="66">
          <cell r="AQ66">
            <v>10</v>
          </cell>
        </row>
      </sheetData>
      <sheetData sheetId="7">
        <row r="11">
          <cell r="AP11">
            <v>14.9</v>
          </cell>
        </row>
        <row r="43">
          <cell r="AR43">
            <v>24.551612903225799</v>
          </cell>
          <cell r="AT43">
            <v>19.177553763440866</v>
          </cell>
          <cell r="AU43">
            <v>10.248387096774193</v>
          </cell>
          <cell r="BN43">
            <v>160.80000000000001</v>
          </cell>
          <cell r="BO43">
            <v>0</v>
          </cell>
          <cell r="BW43">
            <v>3.6467741935483868</v>
          </cell>
          <cell r="CA43">
            <v>295.61290322580646</v>
          </cell>
        </row>
        <row r="44">
          <cell r="AR44">
            <v>29.1</v>
          </cell>
          <cell r="BT44">
            <v>67.599999999999994</v>
          </cell>
          <cell r="CB44">
            <v>1111</v>
          </cell>
        </row>
        <row r="45">
          <cell r="AP45">
            <v>8.1999999999999993</v>
          </cell>
        </row>
        <row r="57">
          <cell r="AQ57">
            <v>19.177553763440866</v>
          </cell>
          <cell r="AX57">
            <v>11.623783683894899</v>
          </cell>
        </row>
        <row r="59">
          <cell r="AW59">
            <v>854.8</v>
          </cell>
        </row>
        <row r="60">
          <cell r="AW60">
            <v>47</v>
          </cell>
        </row>
        <row r="63">
          <cell r="AQ63">
            <v>0</v>
          </cell>
        </row>
        <row r="66">
          <cell r="AQ66">
            <v>8</v>
          </cell>
        </row>
      </sheetData>
      <sheetData sheetId="8">
        <row r="11">
          <cell r="AP11">
            <v>8.1999999999999993</v>
          </cell>
        </row>
        <row r="43">
          <cell r="AR43">
            <v>20.830000000000002</v>
          </cell>
          <cell r="AT43">
            <v>15.34395833333333</v>
          </cell>
          <cell r="AU43">
            <v>9.8999999999999986</v>
          </cell>
          <cell r="BN43">
            <v>44</v>
          </cell>
          <cell r="BO43">
            <v>0</v>
          </cell>
          <cell r="BW43">
            <v>3.6235416666666662</v>
          </cell>
          <cell r="CA43">
            <v>281.33333333333331</v>
          </cell>
        </row>
        <row r="44">
          <cell r="AR44">
            <v>24.6</v>
          </cell>
          <cell r="BT44">
            <v>24.1</v>
          </cell>
          <cell r="CB44">
            <v>1041</v>
          </cell>
        </row>
        <row r="45">
          <cell r="AP45">
            <v>6.2</v>
          </cell>
        </row>
        <row r="57">
          <cell r="AQ57">
            <v>15.34395833333333</v>
          </cell>
          <cell r="AX57">
            <v>12.037136422721392</v>
          </cell>
        </row>
        <row r="59">
          <cell r="AW59">
            <v>898.8</v>
          </cell>
        </row>
        <row r="60">
          <cell r="AW60">
            <v>47</v>
          </cell>
        </row>
        <row r="63">
          <cell r="AQ63">
            <v>0</v>
          </cell>
        </row>
        <row r="66">
          <cell r="AQ66">
            <v>11</v>
          </cell>
        </row>
      </sheetData>
      <sheetData sheetId="9">
        <row r="11">
          <cell r="AP11">
            <v>11.2</v>
          </cell>
        </row>
        <row r="43">
          <cell r="AR43">
            <v>13.770967741935484</v>
          </cell>
          <cell r="AT43">
            <v>9.7190188172043026</v>
          </cell>
          <cell r="AU43">
            <v>7.2838709677419358</v>
          </cell>
          <cell r="BN43">
            <v>187.8</v>
          </cell>
          <cell r="BO43">
            <v>0</v>
          </cell>
          <cell r="BW43">
            <v>2.7920026881720434</v>
          </cell>
          <cell r="CA43">
            <v>159.41935483870967</v>
          </cell>
        </row>
        <row r="44">
          <cell r="AR44">
            <v>20.3</v>
          </cell>
          <cell r="BT44">
            <v>29</v>
          </cell>
          <cell r="CB44">
            <v>758</v>
          </cell>
        </row>
        <row r="45">
          <cell r="AP45">
            <v>0.7</v>
          </cell>
        </row>
        <row r="57">
          <cell r="AQ57">
            <v>9.7190188172043026</v>
          </cell>
          <cell r="AX57">
            <v>11.805324662169683</v>
          </cell>
        </row>
        <row r="59">
          <cell r="AW59">
            <v>1086.5999999999999</v>
          </cell>
        </row>
        <row r="60">
          <cell r="AW60">
            <v>47</v>
          </cell>
        </row>
        <row r="63">
          <cell r="AQ63">
            <v>0</v>
          </cell>
        </row>
        <row r="66">
          <cell r="AQ66">
            <v>14</v>
          </cell>
        </row>
      </sheetData>
      <sheetData sheetId="10">
        <row r="11">
          <cell r="AP11">
            <v>9.1</v>
          </cell>
        </row>
        <row r="43">
          <cell r="AR43">
            <v>9.4866666666666664</v>
          </cell>
          <cell r="AT43">
            <v>6.148958333333332</v>
          </cell>
          <cell r="AU43">
            <v>6.1366666666666676</v>
          </cell>
          <cell r="BN43">
            <v>158.80000000000004</v>
          </cell>
          <cell r="BO43">
            <v>6</v>
          </cell>
          <cell r="BW43">
            <v>2.2578472222222228</v>
          </cell>
          <cell r="CA43">
            <v>113.36666666666666</v>
          </cell>
        </row>
        <row r="44">
          <cell r="AR44">
            <v>15.1</v>
          </cell>
          <cell r="BT44">
            <v>30.6</v>
          </cell>
          <cell r="CB44">
            <v>691</v>
          </cell>
        </row>
        <row r="45">
          <cell r="AP45">
            <v>-4.2</v>
          </cell>
        </row>
        <row r="57">
          <cell r="AQ57">
            <v>6.148958333333332</v>
          </cell>
          <cell r="AX57">
            <v>11.291109541366378</v>
          </cell>
        </row>
        <row r="59">
          <cell r="AW59">
            <v>1245.3999999999999</v>
          </cell>
        </row>
        <row r="60">
          <cell r="AW60">
            <v>53</v>
          </cell>
        </row>
        <row r="63">
          <cell r="AQ63">
            <v>6</v>
          </cell>
        </row>
        <row r="66">
          <cell r="AQ66">
            <v>20</v>
          </cell>
        </row>
      </sheetData>
      <sheetData sheetId="11">
        <row r="11">
          <cell r="AP11">
            <v>-0.5</v>
          </cell>
        </row>
        <row r="43">
          <cell r="AR43">
            <v>4.2903225806451619</v>
          </cell>
          <cell r="AT43">
            <v>0.40295698924731221</v>
          </cell>
          <cell r="AU43">
            <v>6.9096774193548374</v>
          </cell>
          <cell r="BN43">
            <v>65.599999999999994</v>
          </cell>
          <cell r="BO43">
            <v>16</v>
          </cell>
          <cell r="BW43">
            <v>2.2303091397849464</v>
          </cell>
          <cell r="CA43">
            <v>119.41935483870968</v>
          </cell>
        </row>
        <row r="44">
          <cell r="AR44">
            <v>13.3</v>
          </cell>
          <cell r="BT44">
            <v>41.8</v>
          </cell>
          <cell r="CB44">
            <v>522</v>
          </cell>
        </row>
        <row r="45">
          <cell r="AP45">
            <v>-9.3000000000000007</v>
          </cell>
        </row>
        <row r="57">
          <cell r="AQ57">
            <v>0.40295698924731221</v>
          </cell>
          <cell r="AX57">
            <v>10.383763495356456</v>
          </cell>
        </row>
        <row r="59">
          <cell r="AW59">
            <v>1310.9999999999998</v>
          </cell>
        </row>
        <row r="60">
          <cell r="AW60">
            <v>69</v>
          </cell>
        </row>
        <row r="63">
          <cell r="AQ63">
            <v>26</v>
          </cell>
        </row>
        <row r="66">
          <cell r="AQ66">
            <v>10</v>
          </cell>
        </row>
      </sheetData>
      <sheetData sheetId="12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gennaio92"/>
      <sheetName val="febbraio92"/>
      <sheetName val="marzo92"/>
      <sheetName val="aprile92"/>
      <sheetName val="maggio92"/>
      <sheetName val="giugno92"/>
      <sheetName val="luglio92"/>
      <sheetName val="agosto92"/>
      <sheetName val="settembre92"/>
      <sheetName val="ottobre92"/>
      <sheetName val="novembre92"/>
      <sheetName val="dicembre92"/>
      <sheetName val="gennaio91"/>
      <sheetName val="gennaio9"/>
      <sheetName val="gennaio921"/>
      <sheetName val="fgennaio92"/>
      <sheetName val="fegennaio92"/>
      <sheetName val="febgennaio92"/>
      <sheetName val="febbgennaio92"/>
      <sheetName val="febbrgennaio92"/>
      <sheetName val="febbragennaio92"/>
      <sheetName val="febbraigennaio92"/>
      <sheetName val="febbraiogennaio92"/>
      <sheetName val="febbraioennaio92"/>
      <sheetName val="febbraionnaio92"/>
      <sheetName val="febbraionaio92"/>
      <sheetName val="febbraioaio92"/>
      <sheetName val="febbraioio92"/>
      <sheetName val="febbraioo92"/>
      <sheetName val="fm92"/>
      <sheetName val="f92"/>
      <sheetName val="92"/>
      <sheetName val="m92"/>
      <sheetName val="ma92"/>
      <sheetName val="mar92"/>
      <sheetName val="marz92"/>
      <sheetName val="fmarzo92"/>
      <sheetName val="a92"/>
      <sheetName val="ap92"/>
      <sheetName val="apr92"/>
      <sheetName val="apri92"/>
      <sheetName val="april92"/>
      <sheetName val="me92"/>
      <sheetName val="mae92"/>
      <sheetName val="mage92"/>
      <sheetName val="magge92"/>
      <sheetName val="maggie92"/>
      <sheetName val="maggioe92"/>
      <sheetName val="g92"/>
      <sheetName val="gi92"/>
      <sheetName val="giu92"/>
      <sheetName val="giug92"/>
      <sheetName val="giugn92"/>
      <sheetName val="lgiugno92"/>
      <sheetName val="lugiugno92"/>
      <sheetName val="luggiugno92"/>
      <sheetName val="luglgiugno92"/>
      <sheetName val="lugligiugno92"/>
      <sheetName val="lugliogiugno92"/>
      <sheetName val="luglioiugno92"/>
      <sheetName val="lugliougno92"/>
      <sheetName val="lugliogno92"/>
      <sheetName val="lugliono92"/>
      <sheetName val="luglioo92"/>
      <sheetName val="auglio92"/>
      <sheetName val="aguglio92"/>
      <sheetName val="agouglio92"/>
      <sheetName val="agosuglio92"/>
      <sheetName val="agostuglio92"/>
      <sheetName val="agostouglio92"/>
      <sheetName val="agostoglio92"/>
      <sheetName val="agostolio92"/>
      <sheetName val="agostoio92"/>
      <sheetName val="agostoo92"/>
      <sheetName val="lagostouglio92"/>
      <sheetName val="lagostoglio92"/>
      <sheetName val="lagostolio92"/>
      <sheetName val="lagostoio92"/>
      <sheetName val="lagostoo92"/>
      <sheetName val="lagosto92"/>
      <sheetName val="agostoluglio92"/>
      <sheetName val="s92"/>
      <sheetName val="se92"/>
      <sheetName val="set92"/>
      <sheetName val="sett92"/>
      <sheetName val="sette92"/>
      <sheetName val="settem92"/>
      <sheetName val="settemb92"/>
      <sheetName val="settembr92"/>
      <sheetName val="o92"/>
      <sheetName val="ot92"/>
      <sheetName val="ott92"/>
      <sheetName val="otto92"/>
      <sheetName val="ottob92"/>
      <sheetName val="ottobr92"/>
      <sheetName val="ottobree92"/>
      <sheetName val="n92"/>
      <sheetName val="no92"/>
      <sheetName val="nov92"/>
      <sheetName val="nove92"/>
      <sheetName val="novem92"/>
      <sheetName val="novemb92"/>
      <sheetName val="novembr92"/>
      <sheetName val="novembree92"/>
      <sheetName val="d92"/>
      <sheetName val="di92"/>
      <sheetName val="dic92"/>
      <sheetName val="dice92"/>
      <sheetName val="dicem92"/>
      <sheetName val="dicemb92"/>
      <sheetName val="dicembr92"/>
    </sheetNames>
    <sheetDataSet>
      <sheetData sheetId="0">
        <row r="11">
          <cell r="B11">
            <v>-4</v>
          </cell>
        </row>
        <row r="43">
          <cell r="D43">
            <v>-8</v>
          </cell>
        </row>
        <row r="44">
          <cell r="D44">
            <v>15</v>
          </cell>
        </row>
        <row r="49">
          <cell r="D49">
            <v>-2.967741935483871</v>
          </cell>
        </row>
        <row r="50">
          <cell r="D50">
            <v>7.193548387096774</v>
          </cell>
        </row>
        <row r="51">
          <cell r="D51">
            <v>0.75</v>
          </cell>
        </row>
        <row r="52">
          <cell r="D52">
            <v>10.161290322580646</v>
          </cell>
        </row>
        <row r="53">
          <cell r="I53">
            <v>0.75</v>
          </cell>
        </row>
        <row r="55">
          <cell r="D55">
            <v>39</v>
          </cell>
          <cell r="I55">
            <v>39</v>
          </cell>
        </row>
        <row r="56">
          <cell r="D56">
            <v>8</v>
          </cell>
          <cell r="I56">
            <v>8</v>
          </cell>
        </row>
        <row r="60">
          <cell r="D60">
            <v>5</v>
          </cell>
        </row>
        <row r="62">
          <cell r="D62">
            <v>24</v>
          </cell>
        </row>
      </sheetData>
      <sheetData sheetId="1">
        <row r="11">
          <cell r="B11">
            <v>-2</v>
          </cell>
        </row>
        <row r="43">
          <cell r="D43">
            <v>-8</v>
          </cell>
        </row>
        <row r="44">
          <cell r="D44">
            <v>17</v>
          </cell>
        </row>
        <row r="49">
          <cell r="D49">
            <v>-1.6206896551724137</v>
          </cell>
        </row>
        <row r="50">
          <cell r="D50">
            <v>11.172413793103448</v>
          </cell>
        </row>
        <row r="51">
          <cell r="D51">
            <v>3.1293103448275863</v>
          </cell>
        </row>
        <row r="52">
          <cell r="D52">
            <v>12.793103448275861</v>
          </cell>
        </row>
        <row r="53">
          <cell r="I53">
            <v>1.9396551724137931</v>
          </cell>
        </row>
        <row r="55">
          <cell r="D55">
            <v>26</v>
          </cell>
          <cell r="I55">
            <v>65</v>
          </cell>
        </row>
        <row r="56">
          <cell r="D56">
            <v>0</v>
          </cell>
          <cell r="I56">
            <v>8</v>
          </cell>
        </row>
        <row r="60">
          <cell r="D60">
            <v>2</v>
          </cell>
        </row>
        <row r="62">
          <cell r="D62">
            <v>16</v>
          </cell>
        </row>
      </sheetData>
      <sheetData sheetId="2">
        <row r="11">
          <cell r="B11">
            <v>-1</v>
          </cell>
        </row>
        <row r="43">
          <cell r="D43">
            <v>-3</v>
          </cell>
        </row>
        <row r="44">
          <cell r="D44">
            <v>23</v>
          </cell>
        </row>
        <row r="49">
          <cell r="D49">
            <v>1.4516129032258065</v>
          </cell>
        </row>
        <row r="50">
          <cell r="D50">
            <v>13.774193548387096</v>
          </cell>
        </row>
        <row r="51">
          <cell r="D51">
            <v>6.354838709677419</v>
          </cell>
        </row>
        <row r="52">
          <cell r="D52">
            <v>12.32258064516129</v>
          </cell>
        </row>
        <row r="53">
          <cell r="I53">
            <v>3.4113830181683351</v>
          </cell>
        </row>
        <row r="55">
          <cell r="D55">
            <v>142</v>
          </cell>
          <cell r="I55">
            <v>207</v>
          </cell>
        </row>
        <row r="56">
          <cell r="D56">
            <v>0</v>
          </cell>
          <cell r="I56">
            <v>8</v>
          </cell>
        </row>
        <row r="60">
          <cell r="D60">
            <v>5</v>
          </cell>
        </row>
        <row r="62">
          <cell r="D62">
            <v>7</v>
          </cell>
        </row>
      </sheetData>
      <sheetData sheetId="3">
        <row r="11">
          <cell r="B11">
            <v>2</v>
          </cell>
        </row>
        <row r="43">
          <cell r="D43">
            <v>-2</v>
          </cell>
        </row>
        <row r="44">
          <cell r="D44">
            <v>24</v>
          </cell>
        </row>
        <row r="49">
          <cell r="D49">
            <v>4.5</v>
          </cell>
        </row>
        <row r="50">
          <cell r="D50">
            <v>14.9</v>
          </cell>
        </row>
        <row r="51">
          <cell r="D51">
            <v>9.3666666666666671</v>
          </cell>
        </row>
        <row r="52">
          <cell r="D52">
            <v>10.4</v>
          </cell>
        </row>
        <row r="53">
          <cell r="I53">
            <v>4.9002039302929177</v>
          </cell>
        </row>
        <row r="55">
          <cell r="D55">
            <v>102</v>
          </cell>
          <cell r="I55">
            <v>309</v>
          </cell>
        </row>
        <row r="56">
          <cell r="D56">
            <v>0</v>
          </cell>
          <cell r="I56">
            <v>8</v>
          </cell>
        </row>
        <row r="60">
          <cell r="D60">
            <v>8</v>
          </cell>
        </row>
        <row r="62">
          <cell r="D62">
            <v>2</v>
          </cell>
        </row>
      </sheetData>
      <sheetData sheetId="4">
        <row r="11">
          <cell r="B11">
            <v>8</v>
          </cell>
        </row>
        <row r="43">
          <cell r="D43">
            <v>6</v>
          </cell>
        </row>
        <row r="44">
          <cell r="D44">
            <v>28</v>
          </cell>
        </row>
        <row r="49">
          <cell r="D49">
            <v>9.5483870967741939</v>
          </cell>
        </row>
        <row r="50">
          <cell r="D50">
            <v>21</v>
          </cell>
        </row>
        <row r="51">
          <cell r="D51">
            <v>14.96774193548387</v>
          </cell>
        </row>
        <row r="52">
          <cell r="D52">
            <v>11.451612903225806</v>
          </cell>
        </row>
        <row r="53">
          <cell r="I53">
            <v>6.9137115313311082</v>
          </cell>
        </row>
        <row r="55">
          <cell r="D55">
            <v>196</v>
          </cell>
          <cell r="I55">
            <v>505</v>
          </cell>
        </row>
        <row r="56">
          <cell r="D56">
            <v>0</v>
          </cell>
          <cell r="I56">
            <v>8</v>
          </cell>
        </row>
        <row r="60">
          <cell r="D60">
            <v>8</v>
          </cell>
        </row>
        <row r="62">
          <cell r="D62">
            <v>0</v>
          </cell>
        </row>
      </sheetData>
      <sheetData sheetId="5">
        <row r="11">
          <cell r="B11">
            <v>14</v>
          </cell>
        </row>
        <row r="43">
          <cell r="D43">
            <v>5</v>
          </cell>
        </row>
        <row r="44">
          <cell r="D44">
            <v>27</v>
          </cell>
        </row>
        <row r="49">
          <cell r="D49">
            <v>10.766666666666667</v>
          </cell>
        </row>
        <row r="50">
          <cell r="D50">
            <v>20.633333333333333</v>
          </cell>
        </row>
        <row r="51">
          <cell r="D51">
            <v>15.341666666666667</v>
          </cell>
        </row>
        <row r="52">
          <cell r="D52">
            <v>9.8666666666666671</v>
          </cell>
        </row>
        <row r="53">
          <cell r="I53">
            <v>8.3183707205537019</v>
          </cell>
        </row>
        <row r="55">
          <cell r="D55">
            <v>552</v>
          </cell>
          <cell r="I55">
            <v>1057</v>
          </cell>
        </row>
        <row r="56">
          <cell r="D56">
            <v>0</v>
          </cell>
          <cell r="I56">
            <v>8</v>
          </cell>
        </row>
        <row r="60">
          <cell r="D60">
            <v>21</v>
          </cell>
        </row>
        <row r="62">
          <cell r="D62">
            <v>0</v>
          </cell>
        </row>
      </sheetData>
      <sheetData sheetId="6">
        <row r="11">
          <cell r="B11">
            <v>11</v>
          </cell>
        </row>
        <row r="43">
          <cell r="D43">
            <v>9</v>
          </cell>
        </row>
        <row r="44">
          <cell r="D44">
            <v>32</v>
          </cell>
        </row>
        <row r="49">
          <cell r="D49">
            <v>14.709677419354838</v>
          </cell>
        </row>
        <row r="50">
          <cell r="D50">
            <v>26.096774193548388</v>
          </cell>
        </row>
        <row r="51">
          <cell r="D51">
            <v>20.056451612903224</v>
          </cell>
        </row>
        <row r="52">
          <cell r="D52">
            <v>11.387096774193548</v>
          </cell>
        </row>
        <row r="53">
          <cell r="I53">
            <v>9.995239419460777</v>
          </cell>
        </row>
        <row r="55">
          <cell r="D55">
            <v>131</v>
          </cell>
          <cell r="I55">
            <v>1188</v>
          </cell>
        </row>
        <row r="56">
          <cell r="D56">
            <v>0</v>
          </cell>
          <cell r="I56">
            <v>8</v>
          </cell>
        </row>
        <row r="60">
          <cell r="D60">
            <v>8</v>
          </cell>
        </row>
        <row r="62">
          <cell r="D62">
            <v>0</v>
          </cell>
        </row>
      </sheetData>
      <sheetData sheetId="7">
        <row r="11">
          <cell r="B11">
            <v>20</v>
          </cell>
        </row>
        <row r="43">
          <cell r="D43">
            <v>12</v>
          </cell>
        </row>
        <row r="44">
          <cell r="D44">
            <v>31</v>
          </cell>
        </row>
        <row r="49">
          <cell r="D49">
            <v>15.64516129032258</v>
          </cell>
        </row>
        <row r="50">
          <cell r="D50">
            <v>28.06451612903226</v>
          </cell>
        </row>
        <row r="51">
          <cell r="D51">
            <v>21.25</v>
          </cell>
        </row>
        <row r="52">
          <cell r="D52">
            <v>12.419354838709678</v>
          </cell>
        </row>
        <row r="53">
          <cell r="I53">
            <v>11.40208449202818</v>
          </cell>
        </row>
        <row r="55">
          <cell r="D55">
            <v>126</v>
          </cell>
          <cell r="I55">
            <v>1314</v>
          </cell>
        </row>
        <row r="56">
          <cell r="D56">
            <v>0</v>
          </cell>
          <cell r="I56">
            <v>8</v>
          </cell>
        </row>
        <row r="60">
          <cell r="D60">
            <v>7</v>
          </cell>
        </row>
        <row r="62">
          <cell r="D62">
            <v>0</v>
          </cell>
        </row>
      </sheetData>
      <sheetData sheetId="8">
        <row r="11">
          <cell r="B11">
            <v>11</v>
          </cell>
        </row>
        <row r="43">
          <cell r="D43">
            <v>5</v>
          </cell>
        </row>
        <row r="44">
          <cell r="D44">
            <v>27</v>
          </cell>
        </row>
        <row r="49">
          <cell r="D49">
            <v>10.666666666666666</v>
          </cell>
        </row>
        <row r="50">
          <cell r="D50">
            <v>21.866666666666667</v>
          </cell>
        </row>
        <row r="51">
          <cell r="D51">
            <v>15.45</v>
          </cell>
        </row>
        <row r="52">
          <cell r="D52">
            <v>11.2</v>
          </cell>
        </row>
        <row r="53">
          <cell r="I53">
            <v>11.851852881802827</v>
          </cell>
        </row>
        <row r="55">
          <cell r="D55">
            <v>348</v>
          </cell>
          <cell r="I55">
            <v>1662</v>
          </cell>
        </row>
        <row r="56">
          <cell r="D56">
            <v>0</v>
          </cell>
          <cell r="I56">
            <v>8</v>
          </cell>
        </row>
        <row r="60">
          <cell r="D60">
            <v>11</v>
          </cell>
        </row>
        <row r="62">
          <cell r="D62">
            <v>0</v>
          </cell>
        </row>
      </sheetData>
      <sheetData sheetId="9">
        <row r="11">
          <cell r="B11">
            <v>9</v>
          </cell>
        </row>
        <row r="43">
          <cell r="D43">
            <v>-2</v>
          </cell>
        </row>
        <row r="44">
          <cell r="D44">
            <v>20</v>
          </cell>
        </row>
        <row r="49">
          <cell r="D49">
            <v>5.064516129032258</v>
          </cell>
        </row>
        <row r="50">
          <cell r="D50">
            <v>13.612903225806452</v>
          </cell>
        </row>
        <row r="51">
          <cell r="D51">
            <v>8.4838709677419359</v>
          </cell>
        </row>
        <row r="52">
          <cell r="D52">
            <v>8.5483870967741939</v>
          </cell>
        </row>
        <row r="53">
          <cell r="I53">
            <v>11.515054690396738</v>
          </cell>
        </row>
        <row r="55">
          <cell r="D55">
            <v>327</v>
          </cell>
          <cell r="I55">
            <v>1989</v>
          </cell>
        </row>
        <row r="56">
          <cell r="D56">
            <v>0</v>
          </cell>
          <cell r="I56">
            <v>8</v>
          </cell>
        </row>
        <row r="60">
          <cell r="D60">
            <v>11</v>
          </cell>
        </row>
        <row r="62">
          <cell r="D62">
            <v>2</v>
          </cell>
        </row>
      </sheetData>
      <sheetData sheetId="10">
        <row r="11">
          <cell r="B11">
            <v>6</v>
          </cell>
        </row>
        <row r="43">
          <cell r="D43">
            <v>-3</v>
          </cell>
        </row>
        <row r="44">
          <cell r="D44">
            <v>20</v>
          </cell>
        </row>
        <row r="49">
          <cell r="D49">
            <v>2.2999999999999998</v>
          </cell>
        </row>
        <row r="50">
          <cell r="D50">
            <v>13.066666666666666</v>
          </cell>
        </row>
        <row r="51">
          <cell r="D51">
            <v>6.3</v>
          </cell>
        </row>
        <row r="52">
          <cell r="D52">
            <v>10.766666666666667</v>
          </cell>
        </row>
        <row r="53">
          <cell r="I53">
            <v>11.040958809451579</v>
          </cell>
        </row>
        <row r="55">
          <cell r="D55">
            <v>37</v>
          </cell>
          <cell r="I55">
            <v>2026</v>
          </cell>
        </row>
        <row r="56">
          <cell r="D56">
            <v>0</v>
          </cell>
          <cell r="I56">
            <v>8</v>
          </cell>
        </row>
        <row r="60">
          <cell r="D60">
            <v>2</v>
          </cell>
        </row>
        <row r="62">
          <cell r="D62">
            <v>4</v>
          </cell>
        </row>
      </sheetData>
      <sheetData sheetId="11">
        <row r="11">
          <cell r="B11">
            <v>5</v>
          </cell>
        </row>
        <row r="43">
          <cell r="D43">
            <v>-8</v>
          </cell>
        </row>
        <row r="44">
          <cell r="D44">
            <v>13</v>
          </cell>
        </row>
        <row r="49">
          <cell r="D49">
            <v>-1.3225806451612903</v>
          </cell>
        </row>
        <row r="50">
          <cell r="D50">
            <v>6.32258064516129</v>
          </cell>
        </row>
        <row r="51">
          <cell r="D51">
            <v>1.5806451612903225</v>
          </cell>
        </row>
        <row r="52">
          <cell r="D52">
            <v>7.645161290322581</v>
          </cell>
        </row>
        <row r="53">
          <cell r="I53">
            <v>10.252599338771475</v>
          </cell>
        </row>
        <row r="55">
          <cell r="D55">
            <v>52</v>
          </cell>
          <cell r="I55">
            <v>2078</v>
          </cell>
        </row>
        <row r="56">
          <cell r="D56">
            <v>5</v>
          </cell>
          <cell r="I56">
            <v>13</v>
          </cell>
        </row>
        <row r="60">
          <cell r="D60">
            <v>4</v>
          </cell>
        </row>
        <row r="62">
          <cell r="D62">
            <v>19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gennaio91"/>
      <sheetName val="febbraio91"/>
      <sheetName val="marzo91"/>
      <sheetName val="aprile91"/>
      <sheetName val="maggio91"/>
      <sheetName val="giugno91"/>
      <sheetName val="luglio91"/>
      <sheetName val="agosto91"/>
      <sheetName val="settembre91"/>
      <sheetName val="ottobre91"/>
      <sheetName val="novembre91"/>
      <sheetName val="dicembre91"/>
      <sheetName val="Foglio1"/>
      <sheetName val="Foglio2"/>
      <sheetName val="Foglio3"/>
      <sheetName val="m91"/>
      <sheetName val="ma91"/>
      <sheetName val="mar91"/>
      <sheetName val="marz91"/>
      <sheetName val="amarzo91"/>
      <sheetName val="apmarzo91"/>
      <sheetName val="aprmarzo91"/>
      <sheetName val="aprimarzo91"/>
      <sheetName val="aprilmarzo91"/>
      <sheetName val="aprilemarzo91"/>
      <sheetName val="aprilearzo91"/>
      <sheetName val="aprilerzo91"/>
      <sheetName val="aprilezo91"/>
      <sheetName val="aprileo91"/>
      <sheetName val="maprile91"/>
      <sheetName val="maaprile91"/>
      <sheetName val="magaprile91"/>
      <sheetName val="maggaprile91"/>
      <sheetName val="maggiaprile91"/>
      <sheetName val="maggioaprile91"/>
      <sheetName val="maggioprile91"/>
      <sheetName val="maggiorile91"/>
      <sheetName val="maggioile91"/>
      <sheetName val="maggiole91"/>
      <sheetName val="maggioe91"/>
      <sheetName val="gmaggio91"/>
      <sheetName val="gimaggio91"/>
      <sheetName val="giumaggio91"/>
      <sheetName val="giugmaggio91"/>
      <sheetName val="giugnmaggio91"/>
      <sheetName val="giugnomaggio91"/>
      <sheetName val="giugnoaggio91"/>
      <sheetName val="giugnoggio91"/>
      <sheetName val="giugnogio91"/>
      <sheetName val="giugnoio91"/>
      <sheetName val="giugnoo91"/>
      <sheetName val="lgiugno91"/>
      <sheetName val="lugiugno91"/>
      <sheetName val="luggiugno91"/>
      <sheetName val="luglgiugno91"/>
      <sheetName val="lugligiugno91"/>
      <sheetName val="lugliogiugno91"/>
      <sheetName val="luglioiugno91"/>
      <sheetName val="lugliougno91"/>
      <sheetName val="lugliogno91"/>
      <sheetName val="lugliono91"/>
      <sheetName val="luglioo91"/>
      <sheetName val="aluglio91"/>
      <sheetName val="agluglio91"/>
      <sheetName val="agoluglio91"/>
      <sheetName val="agosluglio91"/>
      <sheetName val="agostluglio91"/>
      <sheetName val="agostoluglio91"/>
      <sheetName val="agostouglio91"/>
      <sheetName val="agostoglio91"/>
      <sheetName val="agostolio91"/>
      <sheetName val="agostoio91"/>
      <sheetName val="agostoo91"/>
      <sheetName val="sagosto91"/>
      <sheetName val="seagosto91"/>
      <sheetName val="setagosto91"/>
      <sheetName val="settagosto91"/>
      <sheetName val="setteagosto91"/>
      <sheetName val="settemagosto91"/>
      <sheetName val="settembagosto91"/>
      <sheetName val="settembragosto91"/>
      <sheetName val="settembreagosto91"/>
      <sheetName val="settembregosto91"/>
      <sheetName val="settembreosto91"/>
      <sheetName val="settembresto91"/>
      <sheetName val="settembreto91"/>
      <sheetName val="settembreo91"/>
      <sheetName val="osettembre91"/>
      <sheetName val="otsettembre91"/>
      <sheetName val="ottsettembre91"/>
      <sheetName val="ottosettembre91"/>
      <sheetName val="ottobsettembre91"/>
      <sheetName val="ottobrsettembre91"/>
      <sheetName val="ottobresettembre91"/>
      <sheetName val="ottobreettembre91"/>
      <sheetName val="ottobrettembre91"/>
      <sheetName val="ottobretembre91"/>
      <sheetName val="ottobreembre91"/>
      <sheetName val="ottobrembre91"/>
      <sheetName val="ottobrebre91"/>
      <sheetName val="ottobrere91"/>
      <sheetName val="ottobree91"/>
      <sheetName val="nottobre91"/>
      <sheetName val="noottobre91"/>
      <sheetName val="novottobre91"/>
      <sheetName val="noveottobre91"/>
      <sheetName val="novemottobre91"/>
      <sheetName val="novembottobre91"/>
      <sheetName val="novembrottobre91"/>
      <sheetName val="novembreottobre91"/>
      <sheetName val="novembrettobre91"/>
      <sheetName val="novembretobre91"/>
      <sheetName val="novembreobre91"/>
      <sheetName val="novembrebre91"/>
      <sheetName val="novembrere91"/>
      <sheetName val="novembree91"/>
      <sheetName val="dnovembre91"/>
      <sheetName val="dinovembre91"/>
      <sheetName val="dicnovembre91"/>
      <sheetName val="dicenovembre91"/>
      <sheetName val="dicemnovembre91"/>
      <sheetName val="dicembnovembre91"/>
      <sheetName val="dicembrnovembre91"/>
      <sheetName val="dicembrenovembre91"/>
      <sheetName val="dicembreovembre91"/>
      <sheetName val="dicembrevembre91"/>
      <sheetName val="dicembreembre91"/>
      <sheetName val="dicembrembre91"/>
      <sheetName val="dicembrebre91"/>
      <sheetName val="dicembrere91"/>
      <sheetName val="dicembree91"/>
    </sheetNames>
    <sheetDataSet>
      <sheetData sheetId="0">
        <row r="11">
          <cell r="B11">
            <v>1</v>
          </cell>
        </row>
        <row r="43">
          <cell r="D43">
            <v>-6</v>
          </cell>
        </row>
        <row r="44">
          <cell r="D44">
            <v>10</v>
          </cell>
        </row>
        <row r="49">
          <cell r="D49">
            <v>-1.4516129032258065</v>
          </cell>
        </row>
        <row r="50">
          <cell r="D50">
            <v>6.870967741935484</v>
          </cell>
        </row>
        <row r="51">
          <cell r="D51">
            <v>1.3790322580645162</v>
          </cell>
        </row>
        <row r="52">
          <cell r="D52">
            <v>8.32258064516129</v>
          </cell>
        </row>
        <row r="53">
          <cell r="I53">
            <v>1.3790322580645162</v>
          </cell>
        </row>
        <row r="55">
          <cell r="D55">
            <v>68</v>
          </cell>
          <cell r="I55">
            <v>68</v>
          </cell>
        </row>
        <row r="56">
          <cell r="D56">
            <v>5</v>
          </cell>
          <cell r="I56">
            <v>5</v>
          </cell>
        </row>
        <row r="60">
          <cell r="D60">
            <v>5</v>
          </cell>
        </row>
        <row r="62">
          <cell r="D62">
            <v>18</v>
          </cell>
        </row>
      </sheetData>
      <sheetData sheetId="1">
        <row r="11">
          <cell r="B11">
            <v>-1</v>
          </cell>
        </row>
        <row r="43">
          <cell r="D43">
            <v>-12</v>
          </cell>
        </row>
        <row r="44">
          <cell r="D44">
            <v>18</v>
          </cell>
        </row>
        <row r="49">
          <cell r="D49">
            <v>-3.5357142857142856</v>
          </cell>
        </row>
        <row r="50">
          <cell r="D50">
            <v>7.3928571428571432</v>
          </cell>
        </row>
        <row r="51">
          <cell r="D51">
            <v>0.5</v>
          </cell>
        </row>
        <row r="52">
          <cell r="D52">
            <v>10.928571428571429</v>
          </cell>
        </row>
        <row r="53">
          <cell r="I53">
            <v>0.93951612903225812</v>
          </cell>
        </row>
        <row r="55">
          <cell r="D55">
            <v>25</v>
          </cell>
          <cell r="I55">
            <v>93</v>
          </cell>
        </row>
        <row r="56">
          <cell r="D56">
            <v>27</v>
          </cell>
          <cell r="I56">
            <v>32</v>
          </cell>
        </row>
        <row r="60">
          <cell r="D60">
            <v>4</v>
          </cell>
        </row>
        <row r="62">
          <cell r="D62">
            <v>21</v>
          </cell>
        </row>
      </sheetData>
      <sheetData sheetId="2">
        <row r="11">
          <cell r="B11">
            <v>4</v>
          </cell>
        </row>
        <row r="43">
          <cell r="D43">
            <v>-1</v>
          </cell>
        </row>
        <row r="44">
          <cell r="D44">
            <v>21</v>
          </cell>
        </row>
        <row r="49">
          <cell r="D49">
            <v>4.903225806451613</v>
          </cell>
        </row>
        <row r="50">
          <cell r="D50">
            <v>13.129032258064516</v>
          </cell>
        </row>
        <row r="51">
          <cell r="D51">
            <v>8.370967741935484</v>
          </cell>
        </row>
        <row r="52">
          <cell r="D52">
            <v>8.2258064516129039</v>
          </cell>
        </row>
        <row r="53">
          <cell r="I53">
            <v>3.4166666666666665</v>
          </cell>
        </row>
        <row r="55">
          <cell r="D55">
            <v>438</v>
          </cell>
          <cell r="I55">
            <v>531</v>
          </cell>
        </row>
        <row r="56">
          <cell r="D56">
            <v>0</v>
          </cell>
          <cell r="I56">
            <v>32</v>
          </cell>
        </row>
        <row r="60">
          <cell r="D60">
            <v>13</v>
          </cell>
        </row>
        <row r="62">
          <cell r="D62">
            <v>2</v>
          </cell>
        </row>
      </sheetData>
      <sheetData sheetId="3">
        <row r="11">
          <cell r="B11">
            <v>1</v>
          </cell>
        </row>
        <row r="43">
          <cell r="D43">
            <v>-1</v>
          </cell>
        </row>
        <row r="44">
          <cell r="D44">
            <v>21</v>
          </cell>
        </row>
        <row r="49">
          <cell r="D49">
            <v>3.8333333333333335</v>
          </cell>
        </row>
        <row r="50">
          <cell r="D50">
            <v>15.433333333333334</v>
          </cell>
        </row>
        <row r="51">
          <cell r="D51">
            <v>9.1416666666666675</v>
          </cell>
        </row>
        <row r="52">
          <cell r="D52">
            <v>11.6</v>
          </cell>
        </row>
        <row r="53">
          <cell r="I53">
            <v>4.8479166666666664</v>
          </cell>
        </row>
        <row r="55">
          <cell r="D55">
            <v>119</v>
          </cell>
          <cell r="I55">
            <v>650</v>
          </cell>
        </row>
        <row r="56">
          <cell r="D56">
            <v>3</v>
          </cell>
          <cell r="I56">
            <v>35</v>
          </cell>
        </row>
        <row r="60">
          <cell r="D60">
            <v>11</v>
          </cell>
        </row>
        <row r="62">
          <cell r="D62">
            <v>4</v>
          </cell>
        </row>
      </sheetData>
      <sheetData sheetId="4">
        <row r="11">
          <cell r="B11">
            <v>7</v>
          </cell>
        </row>
        <row r="43">
          <cell r="D43">
            <v>1</v>
          </cell>
        </row>
        <row r="44">
          <cell r="D44">
            <v>27</v>
          </cell>
        </row>
        <row r="49">
          <cell r="D49">
            <v>7.129032258064516</v>
          </cell>
        </row>
        <row r="50">
          <cell r="D50">
            <v>18.70967741935484</v>
          </cell>
        </row>
        <row r="51">
          <cell r="D51">
            <v>12.57258064516129</v>
          </cell>
        </row>
        <row r="52">
          <cell r="D52">
            <v>11.580645161290322</v>
          </cell>
        </row>
        <row r="53">
          <cell r="I53">
            <v>6.3928494623655912</v>
          </cell>
        </row>
        <row r="55">
          <cell r="D55">
            <v>137</v>
          </cell>
          <cell r="I55">
            <v>787</v>
          </cell>
        </row>
        <row r="56">
          <cell r="D56">
            <v>0</v>
          </cell>
          <cell r="I56">
            <v>35</v>
          </cell>
        </row>
        <row r="60">
          <cell r="D60">
            <v>8</v>
          </cell>
        </row>
        <row r="62">
          <cell r="D62">
            <v>0</v>
          </cell>
        </row>
      </sheetData>
      <sheetData sheetId="5">
        <row r="11">
          <cell r="B11">
            <v>12</v>
          </cell>
        </row>
        <row r="43">
          <cell r="D43">
            <v>5</v>
          </cell>
        </row>
        <row r="44">
          <cell r="D44">
            <v>31</v>
          </cell>
        </row>
        <row r="49">
          <cell r="D49">
            <v>12.2</v>
          </cell>
        </row>
        <row r="50">
          <cell r="D50">
            <v>22.866666666666667</v>
          </cell>
        </row>
        <row r="51">
          <cell r="D51">
            <v>17.458333333333332</v>
          </cell>
        </row>
        <row r="52">
          <cell r="D52">
            <v>10.666666666666666</v>
          </cell>
        </row>
        <row r="53">
          <cell r="I53">
            <v>8.2370967741935477</v>
          </cell>
        </row>
        <row r="55">
          <cell r="D55">
            <v>51</v>
          </cell>
          <cell r="I55">
            <v>838</v>
          </cell>
        </row>
        <row r="56">
          <cell r="D56">
            <v>0</v>
          </cell>
          <cell r="I56">
            <v>35</v>
          </cell>
        </row>
        <row r="60">
          <cell r="D60">
            <v>5</v>
          </cell>
        </row>
        <row r="62">
          <cell r="D62">
            <v>0</v>
          </cell>
        </row>
      </sheetData>
      <sheetData sheetId="6">
        <row r="11">
          <cell r="B11">
            <v>8</v>
          </cell>
        </row>
        <row r="43">
          <cell r="D43">
            <v>8</v>
          </cell>
        </row>
        <row r="44">
          <cell r="D44">
            <v>32</v>
          </cell>
        </row>
        <row r="49">
          <cell r="D49">
            <v>16.161290322580644</v>
          </cell>
        </row>
        <row r="50">
          <cell r="D50">
            <v>28.806451612903224</v>
          </cell>
        </row>
        <row r="51">
          <cell r="D51">
            <v>22.18548387096774</v>
          </cell>
        </row>
        <row r="52">
          <cell r="D52">
            <v>12.64516129032258</v>
          </cell>
        </row>
        <row r="53">
          <cell r="I53">
            <v>10.229723502304148</v>
          </cell>
        </row>
        <row r="55">
          <cell r="D55">
            <v>103</v>
          </cell>
          <cell r="I55">
            <v>941</v>
          </cell>
        </row>
        <row r="56">
          <cell r="D56">
            <v>0</v>
          </cell>
          <cell r="I56">
            <v>35</v>
          </cell>
        </row>
        <row r="60">
          <cell r="D60">
            <v>6</v>
          </cell>
        </row>
        <row r="62">
          <cell r="D62">
            <v>0</v>
          </cell>
        </row>
      </sheetData>
      <sheetData sheetId="7">
        <row r="11">
          <cell r="B11">
            <v>10</v>
          </cell>
        </row>
        <row r="43">
          <cell r="D43">
            <v>10</v>
          </cell>
        </row>
        <row r="44">
          <cell r="D44">
            <v>32</v>
          </cell>
        </row>
        <row r="49">
          <cell r="D49">
            <v>17.193548387096776</v>
          </cell>
        </row>
        <row r="50">
          <cell r="D50">
            <v>28.774193548387096</v>
          </cell>
        </row>
        <row r="51">
          <cell r="D51">
            <v>22.75</v>
          </cell>
        </row>
        <row r="52">
          <cell r="D52">
            <v>11.580645161290322</v>
          </cell>
        </row>
        <row r="53">
          <cell r="I53">
            <v>11.794758064516129</v>
          </cell>
        </row>
        <row r="55">
          <cell r="D55">
            <v>51</v>
          </cell>
          <cell r="I55">
            <v>992</v>
          </cell>
        </row>
        <row r="56">
          <cell r="D56">
            <v>0</v>
          </cell>
          <cell r="I56">
            <v>35</v>
          </cell>
        </row>
        <row r="60">
          <cell r="D60">
            <v>3</v>
          </cell>
        </row>
        <row r="62">
          <cell r="D62">
            <v>0</v>
          </cell>
        </row>
      </sheetData>
      <sheetData sheetId="8">
        <row r="11">
          <cell r="B11">
            <v>14</v>
          </cell>
        </row>
        <row r="43">
          <cell r="D43">
            <v>7</v>
          </cell>
        </row>
        <row r="44">
          <cell r="D44">
            <v>30</v>
          </cell>
        </row>
        <row r="49">
          <cell r="D49">
            <v>13.866666666666667</v>
          </cell>
        </row>
        <row r="50">
          <cell r="D50">
            <v>22.7</v>
          </cell>
        </row>
        <row r="51">
          <cell r="D51">
            <v>17.766666666666666</v>
          </cell>
        </row>
        <row r="52">
          <cell r="D52">
            <v>8.8333333333333339</v>
          </cell>
        </row>
        <row r="53">
          <cell r="I53">
            <v>12.458303464755078</v>
          </cell>
        </row>
        <row r="55">
          <cell r="D55">
            <v>273</v>
          </cell>
          <cell r="I55">
            <v>1265</v>
          </cell>
        </row>
        <row r="56">
          <cell r="D56">
            <v>0</v>
          </cell>
          <cell r="I56">
            <v>35</v>
          </cell>
        </row>
        <row r="60">
          <cell r="D60">
            <v>8</v>
          </cell>
        </row>
        <row r="62">
          <cell r="D62">
            <v>0</v>
          </cell>
        </row>
      </sheetData>
      <sheetData sheetId="9">
        <row r="11">
          <cell r="B11">
            <v>9</v>
          </cell>
        </row>
        <row r="43">
          <cell r="D43">
            <v>0</v>
          </cell>
        </row>
        <row r="44">
          <cell r="D44">
            <v>21</v>
          </cell>
        </row>
        <row r="49">
          <cell r="D49">
            <v>6.645161290322581</v>
          </cell>
        </row>
        <row r="50">
          <cell r="D50">
            <v>14.129032258064516</v>
          </cell>
        </row>
        <row r="51">
          <cell r="D51">
            <v>9.7258064516129039</v>
          </cell>
        </row>
        <row r="52">
          <cell r="D52">
            <v>7.4838709677419351</v>
          </cell>
        </row>
        <row r="53">
          <cell r="I53">
            <v>12.185053763440859</v>
          </cell>
        </row>
        <row r="55">
          <cell r="D55">
            <v>210</v>
          </cell>
          <cell r="I55">
            <v>1475</v>
          </cell>
        </row>
        <row r="56">
          <cell r="D56">
            <v>0</v>
          </cell>
          <cell r="I56">
            <v>35</v>
          </cell>
        </row>
        <row r="60">
          <cell r="D60">
            <v>9</v>
          </cell>
        </row>
        <row r="62">
          <cell r="D62">
            <v>0</v>
          </cell>
        </row>
      </sheetData>
      <sheetData sheetId="10">
        <row r="11">
          <cell r="B11">
            <v>4</v>
          </cell>
        </row>
        <row r="43">
          <cell r="D43">
            <v>-2</v>
          </cell>
        </row>
        <row r="44">
          <cell r="D44">
            <v>16</v>
          </cell>
        </row>
        <row r="49">
          <cell r="D49">
            <v>0.66666666666666663</v>
          </cell>
        </row>
        <row r="50">
          <cell r="D50">
            <v>10.6</v>
          </cell>
        </row>
        <row r="51">
          <cell r="D51">
            <v>4.5638888888888891</v>
          </cell>
        </row>
        <row r="52">
          <cell r="D52">
            <v>9.9333333333333336</v>
          </cell>
        </row>
        <row r="53">
          <cell r="I53">
            <v>11.492220593027044</v>
          </cell>
        </row>
        <row r="55">
          <cell r="D55">
            <v>27</v>
          </cell>
          <cell r="I55">
            <v>1502</v>
          </cell>
        </row>
        <row r="56">
          <cell r="D56">
            <v>0</v>
          </cell>
          <cell r="I56">
            <v>35</v>
          </cell>
        </row>
        <row r="60">
          <cell r="D60">
            <v>4</v>
          </cell>
        </row>
        <row r="62">
          <cell r="D62">
            <v>5</v>
          </cell>
        </row>
      </sheetData>
      <sheetData sheetId="11">
        <row r="11">
          <cell r="B11">
            <v>-3</v>
          </cell>
        </row>
        <row r="43">
          <cell r="D43">
            <v>-10</v>
          </cell>
        </row>
        <row r="44">
          <cell r="D44">
            <v>18</v>
          </cell>
        </row>
        <row r="49">
          <cell r="D49">
            <v>-4.193548387096774</v>
          </cell>
        </row>
        <row r="50">
          <cell r="D50">
            <v>9.0967741935483879</v>
          </cell>
        </row>
        <row r="51">
          <cell r="D51">
            <v>0.55645161290322576</v>
          </cell>
        </row>
        <row r="52">
          <cell r="D52">
            <v>13.290322580645162</v>
          </cell>
        </row>
        <row r="53">
          <cell r="I53">
            <v>10.58090651135006</v>
          </cell>
        </row>
        <row r="55">
          <cell r="D55">
            <v>1</v>
          </cell>
          <cell r="I55">
            <v>1503</v>
          </cell>
        </row>
        <row r="56">
          <cell r="D56">
            <v>1</v>
          </cell>
          <cell r="I56">
            <v>36</v>
          </cell>
        </row>
        <row r="60">
          <cell r="D60">
            <v>2</v>
          </cell>
        </row>
        <row r="62">
          <cell r="D62">
            <v>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gennaio90"/>
      <sheetName val="febbraio90"/>
      <sheetName val="marzo90"/>
      <sheetName val="aprile90"/>
      <sheetName val="maggio90"/>
      <sheetName val="giugno90"/>
      <sheetName val="luglio90"/>
      <sheetName val="agosto90"/>
      <sheetName val="settembre90"/>
      <sheetName val="ottobre90"/>
      <sheetName val="novembre90"/>
      <sheetName val="dicembre90"/>
    </sheetNames>
    <sheetDataSet>
      <sheetData sheetId="0">
        <row r="11">
          <cell r="B11">
            <v>-4</v>
          </cell>
        </row>
        <row r="43">
          <cell r="D43">
            <v>-4</v>
          </cell>
        </row>
        <row r="44">
          <cell r="D44">
            <v>10</v>
          </cell>
        </row>
        <row r="49">
          <cell r="D49">
            <v>9.6774193548387094E-2</v>
          </cell>
        </row>
        <row r="50">
          <cell r="D50">
            <v>6.967741935483871</v>
          </cell>
        </row>
        <row r="51">
          <cell r="D51">
            <v>3.532258064516129</v>
          </cell>
        </row>
        <row r="52">
          <cell r="D52">
            <v>6.870967741935484</v>
          </cell>
        </row>
        <row r="53">
          <cell r="I53">
            <v>3.532258064516129</v>
          </cell>
        </row>
        <row r="59">
          <cell r="D59">
            <v>11</v>
          </cell>
        </row>
      </sheetData>
      <sheetData sheetId="1">
        <row r="11">
          <cell r="B11">
            <v>4</v>
          </cell>
        </row>
        <row r="43">
          <cell r="D43">
            <v>0</v>
          </cell>
        </row>
        <row r="44">
          <cell r="D44">
            <v>19</v>
          </cell>
        </row>
        <row r="49">
          <cell r="D49">
            <v>3.5</v>
          </cell>
        </row>
        <row r="50">
          <cell r="D50">
            <v>10.821428571428571</v>
          </cell>
        </row>
        <row r="51">
          <cell r="D51">
            <v>7.1607142857142856</v>
          </cell>
        </row>
        <row r="52">
          <cell r="D52">
            <v>7.3214285714285712</v>
          </cell>
        </row>
        <row r="53">
          <cell r="I53">
            <v>5.3464861751152073</v>
          </cell>
        </row>
        <row r="59">
          <cell r="D59">
            <v>0</v>
          </cell>
        </row>
      </sheetData>
      <sheetData sheetId="2">
        <row r="11">
          <cell r="B11">
            <v>7</v>
          </cell>
        </row>
        <row r="43">
          <cell r="D43">
            <v>0</v>
          </cell>
        </row>
        <row r="44">
          <cell r="D44">
            <v>21</v>
          </cell>
        </row>
        <row r="49">
          <cell r="D49">
            <v>5.935483870967742</v>
          </cell>
        </row>
        <row r="50">
          <cell r="D50">
            <v>14.548387096774194</v>
          </cell>
        </row>
        <row r="51">
          <cell r="D51">
            <v>10.241935483870968</v>
          </cell>
        </row>
        <row r="52">
          <cell r="D52">
            <v>8.612903225806452</v>
          </cell>
        </row>
        <row r="53">
          <cell r="I53">
            <v>6.9783026113671269</v>
          </cell>
        </row>
        <row r="59">
          <cell r="D59">
            <v>0</v>
          </cell>
        </row>
      </sheetData>
      <sheetData sheetId="3">
        <row r="11">
          <cell r="B11">
            <v>7</v>
          </cell>
        </row>
        <row r="43">
          <cell r="D43">
            <v>2</v>
          </cell>
        </row>
        <row r="44">
          <cell r="D44">
            <v>21</v>
          </cell>
        </row>
        <row r="49">
          <cell r="D49">
            <v>5.8666666666666663</v>
          </cell>
        </row>
        <row r="50">
          <cell r="D50">
            <v>14.333333333333334</v>
          </cell>
        </row>
        <row r="51">
          <cell r="D51">
            <v>10.1</v>
          </cell>
        </row>
        <row r="52">
          <cell r="D52">
            <v>8.4666666666666668</v>
          </cell>
        </row>
        <row r="53">
          <cell r="I53">
            <v>7.7587269585253456</v>
          </cell>
        </row>
        <row r="59">
          <cell r="D59">
            <v>0</v>
          </cell>
        </row>
      </sheetData>
      <sheetData sheetId="4">
        <row r="11">
          <cell r="B11">
            <v>9</v>
          </cell>
        </row>
        <row r="43">
          <cell r="D43">
            <v>9</v>
          </cell>
        </row>
        <row r="44">
          <cell r="D44">
            <v>26</v>
          </cell>
        </row>
        <row r="49">
          <cell r="D49">
            <v>12.225806451612904</v>
          </cell>
        </row>
        <row r="50">
          <cell r="D50">
            <v>21.580645161290324</v>
          </cell>
        </row>
        <row r="51">
          <cell r="D51">
            <v>16.903225806451612</v>
          </cell>
        </row>
        <row r="52">
          <cell r="D52">
            <v>9.3548387096774199</v>
          </cell>
        </row>
        <row r="53">
          <cell r="I53">
            <v>9.5876267281105978</v>
          </cell>
        </row>
        <row r="59">
          <cell r="D59">
            <v>0</v>
          </cell>
        </row>
      </sheetData>
      <sheetData sheetId="5">
        <row r="11">
          <cell r="B11">
            <v>10</v>
          </cell>
        </row>
        <row r="43">
          <cell r="D43">
            <v>8</v>
          </cell>
        </row>
        <row r="44">
          <cell r="D44">
            <v>28</v>
          </cell>
        </row>
        <row r="49">
          <cell r="D49">
            <v>13.466666666666667</v>
          </cell>
        </row>
        <row r="50">
          <cell r="D50">
            <v>22.366666666666667</v>
          </cell>
        </row>
        <row r="51">
          <cell r="D51">
            <v>17.916666666666668</v>
          </cell>
        </row>
        <row r="52">
          <cell r="D52">
            <v>8.9</v>
          </cell>
        </row>
        <row r="53">
          <cell r="I53">
            <v>10.975800051203278</v>
          </cell>
        </row>
        <row r="59">
          <cell r="D59">
            <v>0</v>
          </cell>
        </row>
      </sheetData>
      <sheetData sheetId="6">
        <row r="11">
          <cell r="B11">
            <v>16</v>
          </cell>
        </row>
        <row r="43">
          <cell r="D43">
            <v>12</v>
          </cell>
        </row>
        <row r="44">
          <cell r="D44">
            <v>30</v>
          </cell>
        </row>
        <row r="49">
          <cell r="D49">
            <v>16.516129032258064</v>
          </cell>
        </row>
        <row r="50">
          <cell r="D50">
            <v>26.516129032258064</v>
          </cell>
        </row>
        <row r="51">
          <cell r="D51">
            <v>21.516129032258064</v>
          </cell>
        </row>
        <row r="52">
          <cell r="D52">
            <v>10</v>
          </cell>
        </row>
        <row r="53">
          <cell r="I53">
            <v>12.481561334211104</v>
          </cell>
        </row>
        <row r="59">
          <cell r="D59">
            <v>0</v>
          </cell>
        </row>
      </sheetData>
      <sheetData sheetId="7">
        <row r="11">
          <cell r="B11">
            <v>16</v>
          </cell>
        </row>
        <row r="43">
          <cell r="D43">
            <v>13</v>
          </cell>
        </row>
        <row r="44">
          <cell r="D44">
            <v>29</v>
          </cell>
        </row>
        <row r="49">
          <cell r="D49">
            <v>16.29032258064516</v>
          </cell>
        </row>
        <row r="50">
          <cell r="D50">
            <v>25.129032258064516</v>
          </cell>
        </row>
        <row r="51">
          <cell r="D51">
            <v>20.70967741935484</v>
          </cell>
        </row>
        <row r="52">
          <cell r="D52">
            <v>8.8387096774193541</v>
          </cell>
        </row>
        <row r="53">
          <cell r="I53">
            <v>13.510075844854072</v>
          </cell>
        </row>
        <row r="59">
          <cell r="D59">
            <v>0</v>
          </cell>
        </row>
      </sheetData>
      <sheetData sheetId="8">
        <row r="11">
          <cell r="B11">
            <v>15</v>
          </cell>
        </row>
        <row r="43">
          <cell r="D43">
            <v>10</v>
          </cell>
        </row>
        <row r="44">
          <cell r="D44">
            <v>25</v>
          </cell>
        </row>
        <row r="49">
          <cell r="D49">
            <v>12.4</v>
          </cell>
        </row>
        <row r="50">
          <cell r="D50">
            <v>20.866666666666667</v>
          </cell>
        </row>
        <row r="51">
          <cell r="D51">
            <v>16.633333333333333</v>
          </cell>
        </row>
        <row r="52">
          <cell r="D52">
            <v>8.4666666666666668</v>
          </cell>
        </row>
        <row r="53">
          <cell r="I53">
            <v>13.8571044546851</v>
          </cell>
        </row>
        <row r="59">
          <cell r="D59">
            <v>0</v>
          </cell>
        </row>
      </sheetData>
      <sheetData sheetId="9">
        <row r="11">
          <cell r="B11">
            <v>13</v>
          </cell>
        </row>
        <row r="43">
          <cell r="D43">
            <v>4</v>
          </cell>
        </row>
        <row r="44">
          <cell r="D44">
            <v>20</v>
          </cell>
        </row>
        <row r="49">
          <cell r="D49">
            <v>9.5483870967741939</v>
          </cell>
        </row>
        <row r="50">
          <cell r="D50">
            <v>15.35483870967742</v>
          </cell>
        </row>
        <row r="51">
          <cell r="D51">
            <v>12.451612903225806</v>
          </cell>
        </row>
        <row r="52">
          <cell r="D52">
            <v>5.806451612903226</v>
          </cell>
        </row>
        <row r="53">
          <cell r="I53">
            <v>13.71655529953917</v>
          </cell>
        </row>
        <row r="59">
          <cell r="D59">
            <v>0</v>
          </cell>
        </row>
      </sheetData>
      <sheetData sheetId="10">
        <row r="11">
          <cell r="B11">
            <v>7</v>
          </cell>
        </row>
        <row r="43">
          <cell r="D43">
            <v>-1</v>
          </cell>
        </row>
        <row r="44">
          <cell r="D44">
            <v>16</v>
          </cell>
        </row>
        <row r="49">
          <cell r="D49">
            <v>2.5333333333333332</v>
          </cell>
        </row>
        <row r="50">
          <cell r="D50">
            <v>9.3000000000000007</v>
          </cell>
        </row>
        <row r="51">
          <cell r="D51">
            <v>5.916666666666667</v>
          </cell>
        </row>
        <row r="52">
          <cell r="D52">
            <v>6.7666666666666666</v>
          </cell>
        </row>
        <row r="53">
          <cell r="I53">
            <v>13.007474514732577</v>
          </cell>
        </row>
        <row r="59">
          <cell r="D59">
            <v>1</v>
          </cell>
        </row>
      </sheetData>
      <sheetData sheetId="11">
        <row r="11">
          <cell r="B11">
            <v>-2</v>
          </cell>
        </row>
        <row r="43">
          <cell r="D43">
            <v>-5</v>
          </cell>
        </row>
        <row r="44">
          <cell r="D44">
            <v>8</v>
          </cell>
        </row>
        <row r="49">
          <cell r="D49">
            <v>-1.2903225806451613</v>
          </cell>
        </row>
        <row r="50">
          <cell r="D50">
            <v>4.4838709677419351</v>
          </cell>
        </row>
        <row r="51">
          <cell r="D51">
            <v>1.596774193548387</v>
          </cell>
        </row>
        <row r="52">
          <cell r="D52">
            <v>5.774193548387097</v>
          </cell>
        </row>
        <row r="53">
          <cell r="I53">
            <v>12.056582821300561</v>
          </cell>
        </row>
        <row r="59">
          <cell r="D59">
            <v>21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int01-97"/>
      <sheetName val="sint02-97"/>
      <sheetName val="sint03-97"/>
      <sheetName val="sint04-97"/>
      <sheetName val="sint05-97"/>
      <sheetName val="sint06-97"/>
      <sheetName val="sint07-97"/>
      <sheetName val="sint08-97"/>
      <sheetName val="sint09-97"/>
      <sheetName val="sint10-97"/>
      <sheetName val="sint11-97"/>
      <sheetName val="sint12-97"/>
      <sheetName val="RiepAnn"/>
      <sheetName val="Foglio3"/>
      <sheetName val="gennaio97"/>
    </sheetNames>
    <sheetDataSet>
      <sheetData sheetId="0">
        <row r="40">
          <cell r="C40">
            <v>7.4516129032258061</v>
          </cell>
          <cell r="D40">
            <v>2.1129032258064515</v>
          </cell>
          <cell r="E40">
            <v>8.67741935483871</v>
          </cell>
        </row>
        <row r="82">
          <cell r="I82">
            <v>105</v>
          </cell>
        </row>
        <row r="83">
          <cell r="I83">
            <v>17</v>
          </cell>
        </row>
        <row r="84">
          <cell r="D84">
            <v>11</v>
          </cell>
        </row>
      </sheetData>
      <sheetData sheetId="1">
        <row r="37">
          <cell r="B37">
            <v>-0.5</v>
          </cell>
          <cell r="C37">
            <v>11.035714285714286</v>
          </cell>
          <cell r="D37">
            <v>3.9464285714285716</v>
          </cell>
          <cell r="E37">
            <v>11.535714285714286</v>
          </cell>
        </row>
        <row r="82">
          <cell r="I82">
            <v>105</v>
          </cell>
        </row>
        <row r="83">
          <cell r="I83">
            <v>17</v>
          </cell>
        </row>
        <row r="84">
          <cell r="D84">
            <v>0</v>
          </cell>
        </row>
      </sheetData>
      <sheetData sheetId="2">
        <row r="40">
          <cell r="B40">
            <v>2.4193548387096775</v>
          </cell>
          <cell r="C40">
            <v>18.580645161290324</v>
          </cell>
          <cell r="D40">
            <v>9.129032258064516</v>
          </cell>
          <cell r="E40">
            <v>16.161290322580644</v>
          </cell>
        </row>
        <row r="85">
          <cell r="I85">
            <v>105</v>
          </cell>
        </row>
        <row r="86">
          <cell r="I86">
            <v>17</v>
          </cell>
        </row>
        <row r="87">
          <cell r="D87">
            <v>0</v>
          </cell>
        </row>
      </sheetData>
      <sheetData sheetId="3">
        <row r="39">
          <cell r="B39">
            <v>3.0666666666666669</v>
          </cell>
          <cell r="D39">
            <v>10.199999999999999</v>
          </cell>
          <cell r="E39">
            <v>15.433333333333334</v>
          </cell>
          <cell r="H39">
            <v>20</v>
          </cell>
        </row>
        <row r="84">
          <cell r="I84">
            <v>125</v>
          </cell>
        </row>
        <row r="85">
          <cell r="I85">
            <v>17</v>
          </cell>
        </row>
        <row r="86">
          <cell r="D86">
            <v>1</v>
          </cell>
        </row>
      </sheetData>
      <sheetData sheetId="4">
        <row r="38">
          <cell r="D38">
            <v>16.25</v>
          </cell>
        </row>
        <row r="40">
          <cell r="E40">
            <v>12.161290322580646</v>
          </cell>
          <cell r="H40">
            <v>86</v>
          </cell>
        </row>
        <row r="83">
          <cell r="D83">
            <v>86</v>
          </cell>
        </row>
        <row r="84">
          <cell r="D84">
            <v>0</v>
          </cell>
        </row>
        <row r="85">
          <cell r="I85">
            <v>211</v>
          </cell>
        </row>
        <row r="86">
          <cell r="I86">
            <v>17</v>
          </cell>
        </row>
        <row r="87">
          <cell r="D87">
            <v>7</v>
          </cell>
        </row>
      </sheetData>
      <sheetData sheetId="5">
        <row r="39">
          <cell r="B39">
            <v>12.233333333333333</v>
          </cell>
          <cell r="D39">
            <v>16.899999999999999</v>
          </cell>
          <cell r="E39">
            <v>9.8000000000000007</v>
          </cell>
          <cell r="H39">
            <v>484</v>
          </cell>
        </row>
        <row r="84">
          <cell r="I84">
            <v>695</v>
          </cell>
        </row>
        <row r="85">
          <cell r="I85">
            <v>17</v>
          </cell>
        </row>
        <row r="86">
          <cell r="D86">
            <v>12</v>
          </cell>
        </row>
      </sheetData>
      <sheetData sheetId="6">
        <row r="40">
          <cell r="B40">
            <v>13.225806451612904</v>
          </cell>
          <cell r="D40">
            <v>19.112903225806452</v>
          </cell>
          <cell r="E40">
            <v>12.161290322580646</v>
          </cell>
          <cell r="H40">
            <v>70</v>
          </cell>
        </row>
        <row r="84">
          <cell r="I84">
            <v>765</v>
          </cell>
        </row>
        <row r="85">
          <cell r="I85">
            <v>17</v>
          </cell>
        </row>
        <row r="87">
          <cell r="D87">
            <v>6</v>
          </cell>
        </row>
      </sheetData>
      <sheetData sheetId="7">
        <row r="40">
          <cell r="B40">
            <v>15.03225806451613</v>
          </cell>
          <cell r="D40">
            <v>20.532258064516128</v>
          </cell>
          <cell r="E40">
            <v>11.612903225806452</v>
          </cell>
          <cell r="H40">
            <v>174</v>
          </cell>
        </row>
        <row r="84">
          <cell r="I84">
            <v>939</v>
          </cell>
        </row>
        <row r="85">
          <cell r="I85">
            <v>17</v>
          </cell>
        </row>
        <row r="87">
          <cell r="D87">
            <v>9</v>
          </cell>
        </row>
      </sheetData>
      <sheetData sheetId="8">
        <row r="39">
          <cell r="B39">
            <v>12.566666666666666</v>
          </cell>
          <cell r="D39">
            <v>17.808333333333334</v>
          </cell>
          <cell r="E39">
            <v>11.966666666666667</v>
          </cell>
          <cell r="H39">
            <v>49</v>
          </cell>
        </row>
        <row r="83">
          <cell r="I83">
            <v>988</v>
          </cell>
        </row>
        <row r="84">
          <cell r="I84">
            <v>17</v>
          </cell>
        </row>
        <row r="86">
          <cell r="D86">
            <v>5</v>
          </cell>
        </row>
      </sheetData>
      <sheetData sheetId="9">
        <row r="40">
          <cell r="B40">
            <v>6.354838709677419</v>
          </cell>
          <cell r="D40">
            <v>11.17741935483871</v>
          </cell>
          <cell r="E40">
            <v>11.64516129032258</v>
          </cell>
          <cell r="H40">
            <v>13</v>
          </cell>
        </row>
        <row r="84">
          <cell r="I84">
            <v>1001</v>
          </cell>
        </row>
        <row r="85">
          <cell r="I85">
            <v>17</v>
          </cell>
        </row>
        <row r="87">
          <cell r="D87">
            <v>2</v>
          </cell>
        </row>
      </sheetData>
      <sheetData sheetId="10">
        <row r="39">
          <cell r="B39">
            <v>1.7</v>
          </cell>
          <cell r="D39">
            <v>5.0666666666666664</v>
          </cell>
          <cell r="E39">
            <v>8.9333333333333336</v>
          </cell>
          <cell r="H39">
            <v>171</v>
          </cell>
        </row>
        <row r="84">
          <cell r="I84">
            <v>1172</v>
          </cell>
        </row>
        <row r="85">
          <cell r="I85">
            <v>17</v>
          </cell>
        </row>
        <row r="86">
          <cell r="D86">
            <v>7</v>
          </cell>
        </row>
      </sheetData>
      <sheetData sheetId="11">
        <row r="40">
          <cell r="B40">
            <v>-1.1935483870967742</v>
          </cell>
          <cell r="D40">
            <v>2.346774193548387</v>
          </cell>
          <cell r="E40">
            <v>9.4193548387096779</v>
          </cell>
          <cell r="H40">
            <v>138</v>
          </cell>
          <cell r="I40">
            <v>20</v>
          </cell>
        </row>
        <row r="84">
          <cell r="I84">
            <v>1310</v>
          </cell>
        </row>
        <row r="85">
          <cell r="I85">
            <v>37</v>
          </cell>
        </row>
        <row r="88">
          <cell r="D88">
            <v>6</v>
          </cell>
        </row>
      </sheetData>
      <sheetData sheetId="12"/>
      <sheetData sheetId="13"/>
      <sheetData sheetId="14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padre"/>
      <sheetName val="sint2009-01"/>
      <sheetName val="sint2009-02"/>
      <sheetName val="sint2009-03"/>
      <sheetName val="sint2009-04"/>
      <sheetName val="sint2009-05"/>
      <sheetName val="sint2009-06"/>
      <sheetName val="sint2009-07"/>
      <sheetName val="sint2009-08"/>
      <sheetName val="sint2009-09"/>
      <sheetName val="sint2009-10"/>
      <sheetName val="sint2009-11"/>
      <sheetName val="sint2009-12"/>
      <sheetName val="anno"/>
      <sheetName val="sint20109-01"/>
      <sheetName val="sint201009-01"/>
      <sheetName val="sint2010-01"/>
    </sheetNames>
    <sheetDataSet>
      <sheetData sheetId="0"/>
      <sheetData sheetId="1">
        <row r="40">
          <cell r="B40">
            <v>-2.2225806451612904</v>
          </cell>
          <cell r="D40">
            <v>1.017741935483871</v>
          </cell>
        </row>
        <row r="90">
          <cell r="I90">
            <v>54</v>
          </cell>
        </row>
        <row r="91">
          <cell r="I91">
            <v>25</v>
          </cell>
        </row>
        <row r="92">
          <cell r="D92">
            <v>5</v>
          </cell>
        </row>
      </sheetData>
      <sheetData sheetId="2">
        <row r="40">
          <cell r="B40">
            <v>-0.77500000000000013</v>
          </cell>
          <cell r="C40">
            <v>10.046428571428569</v>
          </cell>
          <cell r="D40">
            <v>3.2348214285714287</v>
          </cell>
          <cell r="E40">
            <v>10.821428571428571</v>
          </cell>
        </row>
        <row r="90">
          <cell r="I90">
            <v>178</v>
          </cell>
        </row>
        <row r="91">
          <cell r="I91">
            <v>38</v>
          </cell>
        </row>
        <row r="92">
          <cell r="D92">
            <v>7</v>
          </cell>
        </row>
      </sheetData>
      <sheetData sheetId="3">
        <row r="40">
          <cell r="B40">
            <v>2.9096774193548387</v>
          </cell>
          <cell r="C40">
            <v>12.60967741935484</v>
          </cell>
          <cell r="D40">
            <v>7.6231387330528273</v>
          </cell>
          <cell r="E40">
            <v>9.6999999999999975</v>
          </cell>
          <cell r="N40">
            <v>4.2270687237026667</v>
          </cell>
        </row>
        <row r="41">
          <cell r="L41">
            <v>86.9</v>
          </cell>
        </row>
        <row r="90">
          <cell r="I90">
            <v>332.79999999999995</v>
          </cell>
        </row>
        <row r="91">
          <cell r="I91">
            <v>38</v>
          </cell>
        </row>
        <row r="92">
          <cell r="D92">
            <v>11</v>
          </cell>
        </row>
      </sheetData>
      <sheetData sheetId="4">
        <row r="40">
          <cell r="B40">
            <v>7.3466666666666667</v>
          </cell>
          <cell r="C40">
            <v>16.073333333333334</v>
          </cell>
          <cell r="D40">
            <v>11.396963383838385</v>
          </cell>
          <cell r="E40">
            <v>8.7266666666666648</v>
          </cell>
          <cell r="N40">
            <v>4.4946780303030307</v>
          </cell>
        </row>
        <row r="41">
          <cell r="L41">
            <v>41.8</v>
          </cell>
        </row>
        <row r="90">
          <cell r="I90">
            <v>654.59999999999991</v>
          </cell>
        </row>
        <row r="91">
          <cell r="I91">
            <v>38</v>
          </cell>
        </row>
        <row r="92">
          <cell r="D92">
            <v>19</v>
          </cell>
        </row>
      </sheetData>
      <sheetData sheetId="5">
        <row r="40">
          <cell r="B40">
            <v>11.512903225806452</v>
          </cell>
          <cell r="D40">
            <v>17.379399736902311</v>
          </cell>
          <cell r="N40">
            <v>4.5389112903225799</v>
          </cell>
        </row>
        <row r="41">
          <cell r="L41">
            <v>70.8</v>
          </cell>
        </row>
        <row r="90">
          <cell r="I90">
            <v>698.99999999999989</v>
          </cell>
        </row>
        <row r="91">
          <cell r="I91">
            <v>38</v>
          </cell>
        </row>
        <row r="92">
          <cell r="D92">
            <v>8</v>
          </cell>
        </row>
      </sheetData>
      <sheetData sheetId="6">
        <row r="40">
          <cell r="B40">
            <v>13.35</v>
          </cell>
          <cell r="D40">
            <v>19.043680555555557</v>
          </cell>
          <cell r="N40">
            <v>4.3309027777777773</v>
          </cell>
        </row>
        <row r="41">
          <cell r="L41">
            <v>38.6</v>
          </cell>
        </row>
        <row r="90">
          <cell r="I90">
            <v>760.99999999999989</v>
          </cell>
        </row>
        <row r="91">
          <cell r="I91">
            <v>38</v>
          </cell>
        </row>
        <row r="92">
          <cell r="D92">
            <v>13</v>
          </cell>
        </row>
      </sheetData>
      <sheetData sheetId="7">
        <row r="40">
          <cell r="B40">
            <v>15.377419354838707</v>
          </cell>
          <cell r="D40">
            <v>20.904973118279571</v>
          </cell>
          <cell r="N40">
            <v>4.2825268817204298</v>
          </cell>
        </row>
        <row r="41">
          <cell r="L41">
            <v>51.5</v>
          </cell>
        </row>
        <row r="90">
          <cell r="I90">
            <v>838.59999999999991</v>
          </cell>
        </row>
        <row r="91">
          <cell r="I91">
            <v>38</v>
          </cell>
        </row>
        <row r="92">
          <cell r="D92">
            <v>11</v>
          </cell>
        </row>
      </sheetData>
      <sheetData sheetId="8">
        <row r="40">
          <cell r="B40">
            <v>16.78064516129032</v>
          </cell>
          <cell r="D40">
            <v>21.934139784946229</v>
          </cell>
          <cell r="N40">
            <v>4.338037634408602</v>
          </cell>
        </row>
        <row r="41">
          <cell r="L41">
            <v>41.8</v>
          </cell>
        </row>
        <row r="90">
          <cell r="I90">
            <v>908.19999999999993</v>
          </cell>
        </row>
        <row r="91">
          <cell r="I91">
            <v>38</v>
          </cell>
        </row>
        <row r="92">
          <cell r="D92">
            <v>10</v>
          </cell>
        </row>
      </sheetData>
      <sheetData sheetId="9">
        <row r="40">
          <cell r="B40">
            <v>12.883333333333333</v>
          </cell>
          <cell r="D40">
            <v>17.247291666666669</v>
          </cell>
          <cell r="N40">
            <v>4.1045833333333333</v>
          </cell>
        </row>
        <row r="41">
          <cell r="L41">
            <v>53.1</v>
          </cell>
        </row>
        <row r="90">
          <cell r="I90">
            <v>1037</v>
          </cell>
        </row>
        <row r="91">
          <cell r="I91">
            <v>38</v>
          </cell>
        </row>
        <row r="92">
          <cell r="D92">
            <v>11</v>
          </cell>
        </row>
      </sheetData>
      <sheetData sheetId="10">
        <row r="40">
          <cell r="B40">
            <v>7.0193548387096776</v>
          </cell>
          <cell r="D40">
            <v>11.146370967741934</v>
          </cell>
          <cell r="E40">
            <v>9.3419354838709676</v>
          </cell>
          <cell r="N40">
            <v>4.065860215053763</v>
          </cell>
        </row>
        <row r="41">
          <cell r="L41">
            <v>57.9</v>
          </cell>
        </row>
        <row r="90">
          <cell r="I90">
            <v>1058.8</v>
          </cell>
        </row>
        <row r="91">
          <cell r="I91">
            <v>38</v>
          </cell>
        </row>
        <row r="92">
          <cell r="D92">
            <v>5</v>
          </cell>
        </row>
      </sheetData>
      <sheetData sheetId="11">
        <row r="40">
          <cell r="B40">
            <v>3.4533333333333327</v>
          </cell>
          <cell r="D40">
            <v>6.7295833333333333</v>
          </cell>
          <cell r="E40">
            <v>7.0566666666666693</v>
          </cell>
          <cell r="N40">
            <v>2.6670138888888886</v>
          </cell>
        </row>
        <row r="41">
          <cell r="L41">
            <v>24.1</v>
          </cell>
        </row>
        <row r="90">
          <cell r="I90">
            <v>1163.2</v>
          </cell>
        </row>
        <row r="91">
          <cell r="I91">
            <v>38</v>
          </cell>
        </row>
        <row r="92">
          <cell r="D92">
            <v>14</v>
          </cell>
        </row>
      </sheetData>
      <sheetData sheetId="12">
        <row r="40">
          <cell r="B40">
            <v>-1.8000000000000003</v>
          </cell>
          <cell r="D40">
            <v>1.4073924731182794</v>
          </cell>
          <cell r="N40">
            <v>2.862567204301075</v>
          </cell>
        </row>
        <row r="41">
          <cell r="L41">
            <v>35.4</v>
          </cell>
        </row>
        <row r="90">
          <cell r="I90">
            <v>1203.2</v>
          </cell>
        </row>
        <row r="91">
          <cell r="I91">
            <v>62</v>
          </cell>
        </row>
        <row r="92">
          <cell r="D92">
            <v>11</v>
          </cell>
        </row>
      </sheetData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sint2008-01"/>
      <sheetName val="sint2008-02"/>
      <sheetName val="sint2008-03"/>
      <sheetName val="sint2008-04"/>
      <sheetName val="sint2008-05"/>
      <sheetName val="sint2008-06"/>
      <sheetName val="sint2008-07"/>
      <sheetName val="sint2008-08"/>
      <sheetName val="sint2008-09"/>
      <sheetName val="sint2008-10"/>
      <sheetName val="sint2008-11"/>
      <sheetName val="sint2008-12"/>
      <sheetName val="anno"/>
      <sheetName val="sint2008-110"/>
      <sheetName val="sint20098-12"/>
      <sheetName val="sint2009-12"/>
      <sheetName val="sint2008-121"/>
    </sheetNames>
    <sheetDataSet>
      <sheetData sheetId="0">
        <row r="40">
          <cell r="B40">
            <v>0.28064516129032263</v>
          </cell>
          <cell r="D40">
            <v>3.5693548387096774</v>
          </cell>
        </row>
        <row r="90">
          <cell r="I90">
            <v>94</v>
          </cell>
        </row>
        <row r="91">
          <cell r="I91">
            <v>6</v>
          </cell>
        </row>
        <row r="92">
          <cell r="D92">
            <v>10</v>
          </cell>
        </row>
      </sheetData>
      <sheetData sheetId="1">
        <row r="40">
          <cell r="B40">
            <v>0.22068965517241396</v>
          </cell>
          <cell r="C40">
            <v>10.472413793103449</v>
          </cell>
          <cell r="D40">
            <v>4.149137931034482</v>
          </cell>
          <cell r="E40">
            <v>10.251724137931033</v>
          </cell>
        </row>
        <row r="90">
          <cell r="I90">
            <v>124</v>
          </cell>
        </row>
        <row r="91">
          <cell r="I91">
            <v>6</v>
          </cell>
        </row>
        <row r="92">
          <cell r="D92">
            <v>2</v>
          </cell>
        </row>
      </sheetData>
      <sheetData sheetId="2">
        <row r="40">
          <cell r="B40">
            <v>2.8903225806451611</v>
          </cell>
          <cell r="C40">
            <v>14.825806451612902</v>
          </cell>
          <cell r="D40">
            <v>7.731451612903224</v>
          </cell>
          <cell r="E40">
            <v>11.93548387096774</v>
          </cell>
        </row>
        <row r="90">
          <cell r="I90">
            <v>154</v>
          </cell>
        </row>
        <row r="91">
          <cell r="I91">
            <v>6</v>
          </cell>
        </row>
        <row r="92">
          <cell r="D92">
            <v>4</v>
          </cell>
        </row>
      </sheetData>
      <sheetData sheetId="3">
        <row r="40">
          <cell r="B40">
            <v>5.5100000000000016</v>
          </cell>
          <cell r="C40">
            <v>15.276666666666669</v>
          </cell>
          <cell r="D40">
            <v>9.9850000000000012</v>
          </cell>
          <cell r="E40">
            <v>9.7666666666666639</v>
          </cell>
        </row>
        <row r="90">
          <cell r="I90">
            <v>394</v>
          </cell>
        </row>
        <row r="91">
          <cell r="I91">
            <v>6</v>
          </cell>
        </row>
        <row r="92">
          <cell r="D92">
            <v>10</v>
          </cell>
        </row>
      </sheetData>
      <sheetData sheetId="4">
        <row r="40">
          <cell r="B40">
            <v>11.464516129032257</v>
          </cell>
          <cell r="D40">
            <v>15.277419354838708</v>
          </cell>
        </row>
        <row r="90">
          <cell r="I90">
            <v>646</v>
          </cell>
        </row>
        <row r="91">
          <cell r="I91">
            <v>6</v>
          </cell>
        </row>
        <row r="92">
          <cell r="D92">
            <v>16</v>
          </cell>
        </row>
      </sheetData>
      <sheetData sheetId="5">
        <row r="40">
          <cell r="B40">
            <v>15.183333333333337</v>
          </cell>
          <cell r="D40">
            <v>19.249999999999996</v>
          </cell>
        </row>
        <row r="90">
          <cell r="I90">
            <v>786</v>
          </cell>
        </row>
        <row r="91">
          <cell r="I91">
            <v>6</v>
          </cell>
        </row>
        <row r="92">
          <cell r="D92">
            <v>14</v>
          </cell>
        </row>
      </sheetData>
      <sheetData sheetId="6">
        <row r="40">
          <cell r="B40">
            <v>16.154838709677421</v>
          </cell>
          <cell r="D40">
            <v>20.901612903225804</v>
          </cell>
        </row>
        <row r="90">
          <cell r="I90">
            <v>1024</v>
          </cell>
        </row>
        <row r="91">
          <cell r="I91">
            <v>6</v>
          </cell>
        </row>
        <row r="92">
          <cell r="D92">
            <v>10</v>
          </cell>
        </row>
      </sheetData>
      <sheetData sheetId="7">
        <row r="40">
          <cell r="B40">
            <v>15.95161290322581</v>
          </cell>
          <cell r="D40">
            <v>20.813709677419361</v>
          </cell>
          <cell r="N40">
            <v>4.3129032258064495</v>
          </cell>
        </row>
        <row r="41">
          <cell r="L41">
            <v>21.2</v>
          </cell>
        </row>
        <row r="90">
          <cell r="I90">
            <v>1072</v>
          </cell>
        </row>
        <row r="91">
          <cell r="I91">
            <v>6</v>
          </cell>
        </row>
        <row r="92">
          <cell r="D92">
            <v>7</v>
          </cell>
        </row>
      </sheetData>
      <sheetData sheetId="8">
        <row r="40">
          <cell r="B40">
            <v>12.456666666666669</v>
          </cell>
          <cell r="D40">
            <v>16.065833333333334</v>
          </cell>
          <cell r="N40">
            <v>2.9466666666666659</v>
          </cell>
        </row>
        <row r="41">
          <cell r="L41">
            <v>34.6</v>
          </cell>
        </row>
        <row r="90">
          <cell r="I90">
            <v>1262</v>
          </cell>
        </row>
        <row r="91">
          <cell r="I91">
            <v>6</v>
          </cell>
        </row>
        <row r="92">
          <cell r="D92">
            <v>13</v>
          </cell>
        </row>
      </sheetData>
      <sheetData sheetId="9">
        <row r="40">
          <cell r="B40">
            <v>9.0548387096774192</v>
          </cell>
          <cell r="D40">
            <v>12.652419354838708</v>
          </cell>
          <cell r="E40">
            <v>9.0806451612903221</v>
          </cell>
          <cell r="N40">
            <v>2.5258064516129033</v>
          </cell>
        </row>
        <row r="41">
          <cell r="L41">
            <v>24.8</v>
          </cell>
        </row>
        <row r="90">
          <cell r="I90">
            <v>1321</v>
          </cell>
        </row>
        <row r="91">
          <cell r="I91">
            <v>6</v>
          </cell>
        </row>
        <row r="92">
          <cell r="D92">
            <v>7</v>
          </cell>
        </row>
      </sheetData>
      <sheetData sheetId="10">
        <row r="40">
          <cell r="B40">
            <v>3.8699999999999997</v>
          </cell>
          <cell r="D40">
            <v>6.6441666666666688</v>
          </cell>
          <cell r="E40">
            <v>7.6166666666666654</v>
          </cell>
          <cell r="N40">
            <v>3.9799999999999991</v>
          </cell>
        </row>
        <row r="41">
          <cell r="L41">
            <v>33.1</v>
          </cell>
        </row>
        <row r="90">
          <cell r="I90">
            <v>1553</v>
          </cell>
        </row>
        <row r="91">
          <cell r="I91">
            <v>7</v>
          </cell>
        </row>
        <row r="92">
          <cell r="D92">
            <v>12</v>
          </cell>
        </row>
      </sheetData>
      <sheetData sheetId="11">
        <row r="40">
          <cell r="B40">
            <v>-0.18387096774193554</v>
          </cell>
          <cell r="D40">
            <v>2.5096774193548392</v>
          </cell>
          <cell r="N40">
            <v>4.187096774193547</v>
          </cell>
        </row>
        <row r="41">
          <cell r="L41">
            <v>39.6</v>
          </cell>
        </row>
        <row r="90">
          <cell r="I90">
            <v>1847</v>
          </cell>
        </row>
        <row r="91">
          <cell r="I91">
            <v>46</v>
          </cell>
        </row>
        <row r="92">
          <cell r="D92">
            <v>11</v>
          </cell>
        </row>
      </sheetData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int2007-01"/>
      <sheetName val="sint2007-02"/>
      <sheetName val="sint2007-03"/>
      <sheetName val="sint2007-04"/>
      <sheetName val="sint2007-05"/>
      <sheetName val="sint2007-06"/>
      <sheetName val="sint2007-07"/>
      <sheetName val="sint2007-08"/>
      <sheetName val="sint2007-09"/>
      <sheetName val="sint2007-10"/>
      <sheetName val="sint2007-11"/>
      <sheetName val="sint2007-12"/>
      <sheetName val="anno"/>
      <sheetName val="stagionale"/>
      <sheetName val="sint20087-08"/>
      <sheetName val="sint2008-08"/>
      <sheetName val="sint2006-12"/>
      <sheetName val="sint20076-12"/>
      <sheetName val="sint2007-110"/>
    </sheetNames>
    <sheetDataSet>
      <sheetData sheetId="0">
        <row r="40">
          <cell r="B40">
            <v>1.5193548387096771</v>
          </cell>
          <cell r="D40">
            <v>4.9266129032258057</v>
          </cell>
        </row>
        <row r="90">
          <cell r="I90">
            <v>33</v>
          </cell>
        </row>
        <row r="91">
          <cell r="I91">
            <v>0</v>
          </cell>
        </row>
        <row r="92">
          <cell r="D92">
            <v>2</v>
          </cell>
        </row>
      </sheetData>
      <sheetData sheetId="1">
        <row r="40">
          <cell r="B40">
            <v>1.3785714285714286</v>
          </cell>
          <cell r="C40">
            <v>11.939285714285717</v>
          </cell>
          <cell r="D40">
            <v>5.5669642857142856</v>
          </cell>
          <cell r="E40">
            <v>10.560714285714285</v>
          </cell>
        </row>
        <row r="90">
          <cell r="I90">
            <v>35</v>
          </cell>
        </row>
        <row r="91">
          <cell r="I91">
            <v>0</v>
          </cell>
        </row>
        <row r="92">
          <cell r="D92">
            <v>1</v>
          </cell>
        </row>
      </sheetData>
      <sheetData sheetId="2">
        <row r="40">
          <cell r="B40">
            <v>3.8451612903225807</v>
          </cell>
          <cell r="C40">
            <v>14.848387096774191</v>
          </cell>
          <cell r="D40">
            <v>8.502419354838711</v>
          </cell>
          <cell r="E40">
            <v>11.003225806451612</v>
          </cell>
        </row>
        <row r="90">
          <cell r="I90">
            <v>99</v>
          </cell>
        </row>
        <row r="91">
          <cell r="I91">
            <v>0</v>
          </cell>
        </row>
        <row r="92">
          <cell r="D92">
            <v>6</v>
          </cell>
        </row>
      </sheetData>
      <sheetData sheetId="3">
        <row r="40">
          <cell r="B40">
            <v>9.7733333333333334</v>
          </cell>
          <cell r="C40">
            <v>21.303333333333331</v>
          </cell>
          <cell r="D40">
            <v>15.17</v>
          </cell>
          <cell r="E40">
            <v>11.53</v>
          </cell>
        </row>
        <row r="90">
          <cell r="I90">
            <v>145</v>
          </cell>
        </row>
        <row r="91">
          <cell r="I91">
            <v>0</v>
          </cell>
        </row>
        <row r="92">
          <cell r="D92">
            <v>2</v>
          </cell>
        </row>
      </sheetData>
      <sheetData sheetId="4">
        <row r="40">
          <cell r="B40">
            <v>11.41935483870968</v>
          </cell>
          <cell r="D40">
            <v>16.391129032258064</v>
          </cell>
        </row>
        <row r="90">
          <cell r="I90">
            <v>421</v>
          </cell>
        </row>
        <row r="91">
          <cell r="I91">
            <v>0</v>
          </cell>
        </row>
        <row r="92">
          <cell r="D92">
            <v>9</v>
          </cell>
        </row>
      </sheetData>
      <sheetData sheetId="5">
        <row r="40">
          <cell r="B40">
            <v>14.973333333333333</v>
          </cell>
          <cell r="D40">
            <v>19.150833333333331</v>
          </cell>
        </row>
        <row r="90">
          <cell r="I90">
            <v>619</v>
          </cell>
        </row>
        <row r="91">
          <cell r="I91">
            <v>0</v>
          </cell>
        </row>
        <row r="92">
          <cell r="D92">
            <v>12</v>
          </cell>
        </row>
      </sheetData>
      <sheetData sheetId="6">
        <row r="40">
          <cell r="B40">
            <v>15.609677419354838</v>
          </cell>
          <cell r="D40">
            <v>21.658064516129031</v>
          </cell>
        </row>
        <row r="90">
          <cell r="I90">
            <v>635</v>
          </cell>
        </row>
        <row r="91">
          <cell r="I91">
            <v>0</v>
          </cell>
        </row>
        <row r="92">
          <cell r="D92">
            <v>3</v>
          </cell>
        </row>
      </sheetData>
      <sheetData sheetId="7">
        <row r="40">
          <cell r="B40">
            <v>15.238709677419354</v>
          </cell>
          <cell r="D40">
            <v>19.856451612903225</v>
          </cell>
        </row>
        <row r="90">
          <cell r="I90">
            <v>801</v>
          </cell>
        </row>
        <row r="91">
          <cell r="I91">
            <v>0</v>
          </cell>
        </row>
        <row r="92">
          <cell r="D92">
            <v>12</v>
          </cell>
        </row>
      </sheetData>
      <sheetData sheetId="8">
        <row r="40">
          <cell r="B40">
            <v>11.2</v>
          </cell>
          <cell r="D40">
            <v>16.192499999999999</v>
          </cell>
        </row>
        <row r="90">
          <cell r="I90">
            <v>869</v>
          </cell>
        </row>
        <row r="91">
          <cell r="I91">
            <v>0</v>
          </cell>
        </row>
        <row r="92">
          <cell r="D92">
            <v>5</v>
          </cell>
        </row>
      </sheetData>
      <sheetData sheetId="9">
        <row r="40">
          <cell r="B40">
            <v>7.9387096774193555</v>
          </cell>
          <cell r="D40">
            <v>11.886290322580642</v>
          </cell>
          <cell r="E40">
            <v>9.7612903225806438</v>
          </cell>
        </row>
        <row r="90">
          <cell r="I90">
            <v>899</v>
          </cell>
        </row>
        <row r="91">
          <cell r="I91">
            <v>0</v>
          </cell>
        </row>
        <row r="92">
          <cell r="D92">
            <v>4</v>
          </cell>
        </row>
      </sheetData>
      <sheetData sheetId="10">
        <row r="40">
          <cell r="B40">
            <v>1.7200000000000004</v>
          </cell>
          <cell r="D40">
            <v>5.3416666666666659</v>
          </cell>
          <cell r="E40">
            <v>10.270000000000001</v>
          </cell>
        </row>
        <row r="90">
          <cell r="I90">
            <v>995</v>
          </cell>
        </row>
        <row r="91">
          <cell r="I91">
            <v>0</v>
          </cell>
        </row>
        <row r="92">
          <cell r="D92">
            <v>5</v>
          </cell>
        </row>
      </sheetData>
      <sheetData sheetId="11">
        <row r="40">
          <cell r="B40">
            <v>-1.1258064516129032</v>
          </cell>
          <cell r="D40">
            <v>2.5677419354838715</v>
          </cell>
        </row>
        <row r="90">
          <cell r="I90">
            <v>999</v>
          </cell>
        </row>
        <row r="91">
          <cell r="I91">
            <v>2</v>
          </cell>
        </row>
        <row r="92">
          <cell r="D92">
            <v>3</v>
          </cell>
        </row>
      </sheetData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int2006-01"/>
      <sheetName val="sint2006-02"/>
      <sheetName val="sint2006-03"/>
      <sheetName val="sint2006-04"/>
      <sheetName val="sint2006-05"/>
      <sheetName val="sint2006-06"/>
      <sheetName val="sint2006-07"/>
      <sheetName val="sint2006-08"/>
      <sheetName val="sint2006-09"/>
      <sheetName val="sint2006-10"/>
      <sheetName val="sint2006-11"/>
      <sheetName val="sint2006-12"/>
      <sheetName val="anno"/>
      <sheetName val="padre"/>
      <sheetName val="sint2006-110"/>
    </sheetNames>
    <sheetDataSet>
      <sheetData sheetId="0">
        <row r="40">
          <cell r="B40">
            <v>-3.3000000000000012</v>
          </cell>
          <cell r="D40">
            <v>0.27258064516129032</v>
          </cell>
        </row>
        <row r="90">
          <cell r="I90">
            <v>76</v>
          </cell>
        </row>
        <row r="91">
          <cell r="I91">
            <v>21</v>
          </cell>
        </row>
        <row r="92">
          <cell r="D92">
            <v>4</v>
          </cell>
        </row>
      </sheetData>
      <sheetData sheetId="1">
        <row r="40">
          <cell r="B40">
            <v>-1.6</v>
          </cell>
          <cell r="C40">
            <v>7.7178571428571443</v>
          </cell>
          <cell r="D40">
            <v>1.8830357142857146</v>
          </cell>
          <cell r="E40">
            <v>9.3178571428571448</v>
          </cell>
        </row>
        <row r="90">
          <cell r="I90">
            <v>168</v>
          </cell>
        </row>
        <row r="91">
          <cell r="I91">
            <v>21</v>
          </cell>
        </row>
        <row r="92">
          <cell r="D92">
            <v>5</v>
          </cell>
        </row>
      </sheetData>
      <sheetData sheetId="2">
        <row r="40">
          <cell r="B40">
            <v>1.0935483870967744</v>
          </cell>
          <cell r="C40">
            <v>12.161290322580646</v>
          </cell>
          <cell r="D40">
            <v>5.7967741935483881</v>
          </cell>
          <cell r="E40">
            <v>11.06774193548387</v>
          </cell>
        </row>
        <row r="90">
          <cell r="I90">
            <v>208</v>
          </cell>
        </row>
        <row r="91">
          <cell r="I91">
            <v>23</v>
          </cell>
        </row>
        <row r="92">
          <cell r="D92">
            <v>6</v>
          </cell>
        </row>
      </sheetData>
      <sheetData sheetId="3">
        <row r="40">
          <cell r="B40">
            <v>6.6566666666666672</v>
          </cell>
          <cell r="C40">
            <v>17.226666666666663</v>
          </cell>
          <cell r="D40">
            <v>11.57</v>
          </cell>
          <cell r="E40">
            <v>10.569999999999999</v>
          </cell>
        </row>
        <row r="90">
          <cell r="I90">
            <v>282</v>
          </cell>
        </row>
        <row r="91">
          <cell r="I91">
            <v>23</v>
          </cell>
        </row>
        <row r="92">
          <cell r="D92">
            <v>13</v>
          </cell>
        </row>
      </sheetData>
      <sheetData sheetId="4">
        <row r="40">
          <cell r="B40">
            <v>11.041935483870965</v>
          </cell>
          <cell r="D40">
            <v>15.604838709677418</v>
          </cell>
        </row>
        <row r="90">
          <cell r="I90">
            <v>406</v>
          </cell>
        </row>
        <row r="91">
          <cell r="I91">
            <v>23</v>
          </cell>
        </row>
        <row r="92">
          <cell r="D92">
            <v>7</v>
          </cell>
        </row>
      </sheetData>
      <sheetData sheetId="5">
        <row r="40">
          <cell r="B40">
            <v>14.186666666666667</v>
          </cell>
          <cell r="D40">
            <v>19.993333333333332</v>
          </cell>
        </row>
        <row r="90">
          <cell r="I90">
            <v>436</v>
          </cell>
        </row>
        <row r="91">
          <cell r="I91">
            <v>23</v>
          </cell>
        </row>
        <row r="92">
          <cell r="D92">
            <v>2</v>
          </cell>
        </row>
      </sheetData>
      <sheetData sheetId="6">
        <row r="40">
          <cell r="B40">
            <v>18.506451612903227</v>
          </cell>
          <cell r="D40">
            <v>23.70322580645162</v>
          </cell>
        </row>
        <row r="90">
          <cell r="I90">
            <v>508</v>
          </cell>
        </row>
        <row r="91">
          <cell r="I91">
            <v>23</v>
          </cell>
        </row>
        <row r="92">
          <cell r="D92">
            <v>5</v>
          </cell>
        </row>
      </sheetData>
      <sheetData sheetId="7">
        <row r="40">
          <cell r="B40">
            <v>13.793548387096775</v>
          </cell>
          <cell r="D40">
            <v>18.912903225806449</v>
          </cell>
        </row>
        <row r="90">
          <cell r="I90">
            <v>618</v>
          </cell>
        </row>
        <row r="91">
          <cell r="I91">
            <v>23</v>
          </cell>
        </row>
        <row r="92">
          <cell r="D92">
            <v>8</v>
          </cell>
        </row>
      </sheetData>
      <sheetData sheetId="8">
        <row r="40">
          <cell r="B40">
            <v>14.440000000000003</v>
          </cell>
          <cell r="D40">
            <v>18.561666666666664</v>
          </cell>
        </row>
        <row r="90">
          <cell r="I90">
            <v>1004</v>
          </cell>
        </row>
        <row r="91">
          <cell r="I91">
            <v>23</v>
          </cell>
        </row>
        <row r="92">
          <cell r="D92">
            <v>9</v>
          </cell>
        </row>
      </sheetData>
      <sheetData sheetId="9">
        <row r="40">
          <cell r="B40">
            <v>10.219354838709675</v>
          </cell>
          <cell r="D40">
            <v>13.687903225806449</v>
          </cell>
          <cell r="E40">
            <v>8.8774193548387093</v>
          </cell>
        </row>
        <row r="90">
          <cell r="I90">
            <v>1064</v>
          </cell>
        </row>
        <row r="91">
          <cell r="I91">
            <v>23</v>
          </cell>
        </row>
        <row r="92">
          <cell r="D92">
            <v>7</v>
          </cell>
        </row>
      </sheetData>
      <sheetData sheetId="10">
        <row r="40">
          <cell r="B40">
            <v>4.4566666666666661</v>
          </cell>
          <cell r="D40">
            <v>7.84</v>
          </cell>
          <cell r="E40">
            <v>9.5600000000000023</v>
          </cell>
        </row>
        <row r="90">
          <cell r="I90">
            <v>1096</v>
          </cell>
        </row>
        <row r="91">
          <cell r="I91">
            <v>23</v>
          </cell>
        </row>
        <row r="92">
          <cell r="D92">
            <v>3</v>
          </cell>
        </row>
      </sheetData>
      <sheetData sheetId="11">
        <row r="40">
          <cell r="B40">
            <v>0.96129032258064484</v>
          </cell>
          <cell r="D40">
            <v>3.9935483870967747</v>
          </cell>
        </row>
        <row r="90">
          <cell r="I90">
            <v>1228</v>
          </cell>
        </row>
        <row r="91">
          <cell r="I91">
            <v>23</v>
          </cell>
        </row>
        <row r="92">
          <cell r="D92">
            <v>5</v>
          </cell>
        </row>
      </sheetData>
      <sheetData sheetId="12"/>
      <sheetData sheetId="13" refreshError="1"/>
      <sheetData sheetId="14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int2005-01"/>
      <sheetName val="sint2005-02"/>
      <sheetName val="sint2005-03"/>
      <sheetName val="sint2005-04"/>
      <sheetName val="sint2005-05"/>
      <sheetName val="sint2005-06"/>
      <sheetName val="sint2005-07"/>
      <sheetName val="sint2005-08"/>
      <sheetName val="sint2005-09"/>
      <sheetName val="sint2005-10"/>
      <sheetName val="sint2005-11"/>
      <sheetName val="sint2005-12"/>
      <sheetName val="anno"/>
      <sheetName val="sint20065-01"/>
      <sheetName val="sint2006-01"/>
      <sheetName val="sint2004-05"/>
      <sheetName val="sint20054-05"/>
      <sheetName val="sint2004-06"/>
      <sheetName val="sint20054-06"/>
      <sheetName val="sint2005-076"/>
      <sheetName val="sint2005-087"/>
      <sheetName val="sint2005-098"/>
      <sheetName val="sint2005-109"/>
      <sheetName val="sint2005-1009"/>
      <sheetName val="sint2005-110"/>
      <sheetName val="sint2005-121"/>
    </sheetNames>
    <sheetDataSet>
      <sheetData sheetId="0">
        <row r="40">
          <cell r="B40">
            <v>-2.4419354838709677</v>
          </cell>
          <cell r="D40">
            <v>1.7137096774193548</v>
          </cell>
        </row>
        <row r="89">
          <cell r="I89">
            <v>0</v>
          </cell>
        </row>
        <row r="90">
          <cell r="I90">
            <v>4</v>
          </cell>
        </row>
        <row r="91">
          <cell r="D91">
            <v>1</v>
          </cell>
        </row>
      </sheetData>
      <sheetData sheetId="1">
        <row r="40">
          <cell r="B40">
            <v>-3.1821428571428574</v>
          </cell>
          <cell r="C40">
            <v>7.6571428571428575</v>
          </cell>
          <cell r="D40">
            <v>0.84642857142857131</v>
          </cell>
          <cell r="E40">
            <v>10.839285714285717</v>
          </cell>
        </row>
        <row r="89">
          <cell r="I89">
            <v>15</v>
          </cell>
        </row>
        <row r="90">
          <cell r="I90">
            <v>18</v>
          </cell>
        </row>
        <row r="91">
          <cell r="D91">
            <v>4</v>
          </cell>
        </row>
      </sheetData>
      <sheetData sheetId="2">
        <row r="40">
          <cell r="B40">
            <v>2.0258064516129033</v>
          </cell>
          <cell r="C40">
            <v>13.512903225806451</v>
          </cell>
          <cell r="D40">
            <v>6.8161290322580639</v>
          </cell>
          <cell r="E40">
            <v>11.487096774193548</v>
          </cell>
        </row>
        <row r="89">
          <cell r="I89">
            <v>97</v>
          </cell>
        </row>
        <row r="90">
          <cell r="I90">
            <v>25</v>
          </cell>
        </row>
        <row r="91">
          <cell r="D91">
            <v>8</v>
          </cell>
        </row>
      </sheetData>
      <sheetData sheetId="3">
        <row r="40">
          <cell r="B40">
            <v>6.5633333333333335</v>
          </cell>
          <cell r="C40">
            <v>14.97</v>
          </cell>
          <cell r="D40">
            <v>10.395000000000001</v>
          </cell>
        </row>
        <row r="89">
          <cell r="I89">
            <v>259</v>
          </cell>
        </row>
        <row r="90">
          <cell r="I90">
            <v>25</v>
          </cell>
        </row>
        <row r="91">
          <cell r="D91">
            <v>12</v>
          </cell>
        </row>
      </sheetData>
      <sheetData sheetId="4">
        <row r="40">
          <cell r="B40">
            <v>11.206451612903226</v>
          </cell>
          <cell r="D40">
            <v>16.264516129032256</v>
          </cell>
        </row>
        <row r="89">
          <cell r="I89">
            <v>354</v>
          </cell>
        </row>
        <row r="90">
          <cell r="I90">
            <v>25</v>
          </cell>
        </row>
        <row r="91">
          <cell r="D91">
            <v>9</v>
          </cell>
        </row>
      </sheetData>
      <sheetData sheetId="5">
        <row r="40">
          <cell r="B40">
            <v>15.646666666666667</v>
          </cell>
          <cell r="D40">
            <v>20.528333333333329</v>
          </cell>
        </row>
        <row r="89">
          <cell r="I89">
            <v>410</v>
          </cell>
        </row>
        <row r="90">
          <cell r="I90">
            <v>25</v>
          </cell>
        </row>
        <row r="91">
          <cell r="D91">
            <v>6</v>
          </cell>
        </row>
      </sheetData>
      <sheetData sheetId="6">
        <row r="40">
          <cell r="B40">
            <v>16.183870967741935</v>
          </cell>
          <cell r="D40">
            <v>21.323387096774194</v>
          </cell>
        </row>
        <row r="90">
          <cell r="I90">
            <v>510</v>
          </cell>
        </row>
        <row r="91">
          <cell r="I91">
            <v>25</v>
          </cell>
        </row>
        <row r="92">
          <cell r="D92">
            <v>8</v>
          </cell>
        </row>
      </sheetData>
      <sheetData sheetId="7">
        <row r="40">
          <cell r="B40">
            <v>14.719354838709675</v>
          </cell>
          <cell r="D40">
            <v>19.491129032258069</v>
          </cell>
        </row>
        <row r="90">
          <cell r="I90">
            <v>580</v>
          </cell>
        </row>
        <row r="91">
          <cell r="I91">
            <v>25</v>
          </cell>
        </row>
        <row r="92">
          <cell r="D92">
            <v>7</v>
          </cell>
        </row>
      </sheetData>
      <sheetData sheetId="8">
        <row r="40">
          <cell r="B40">
            <v>13.933333333333335</v>
          </cell>
          <cell r="D40">
            <v>17.255833333333335</v>
          </cell>
        </row>
        <row r="90">
          <cell r="I90">
            <v>752</v>
          </cell>
        </row>
        <row r="91">
          <cell r="I91">
            <v>25</v>
          </cell>
        </row>
        <row r="92">
          <cell r="D92">
            <v>11</v>
          </cell>
        </row>
      </sheetData>
      <sheetData sheetId="9">
        <row r="40">
          <cell r="B40">
            <v>8.9548387096774196</v>
          </cell>
          <cell r="D40">
            <v>11.730645161290321</v>
          </cell>
          <cell r="E40">
            <v>6.9290322580645158</v>
          </cell>
        </row>
        <row r="90">
          <cell r="I90">
            <v>860</v>
          </cell>
        </row>
        <row r="91">
          <cell r="I91">
            <v>25</v>
          </cell>
        </row>
        <row r="92">
          <cell r="D92">
            <v>8</v>
          </cell>
        </row>
      </sheetData>
      <sheetData sheetId="10">
        <row r="40">
          <cell r="B40">
            <v>2.453333333333334</v>
          </cell>
          <cell r="D40">
            <v>5.44</v>
          </cell>
        </row>
        <row r="90">
          <cell r="I90">
            <v>876</v>
          </cell>
        </row>
        <row r="91">
          <cell r="I91">
            <v>27</v>
          </cell>
        </row>
        <row r="92">
          <cell r="D92">
            <v>4</v>
          </cell>
        </row>
      </sheetData>
      <sheetData sheetId="11">
        <row r="40">
          <cell r="B40">
            <v>-2.7903225806451615</v>
          </cell>
          <cell r="D40">
            <v>0.57661290322580649</v>
          </cell>
        </row>
        <row r="90">
          <cell r="I90">
            <v>908</v>
          </cell>
        </row>
        <row r="91">
          <cell r="I91">
            <v>36</v>
          </cell>
        </row>
        <row r="92">
          <cell r="D92">
            <v>5</v>
          </cell>
        </row>
      </sheetData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sint2004-01"/>
      <sheetName val="sint2004-02"/>
      <sheetName val="sint2004-03"/>
      <sheetName val="sint2004-04"/>
      <sheetName val="sint2004-05"/>
      <sheetName val="sint2004-06"/>
      <sheetName val="padre"/>
      <sheetName val="sint2004-07"/>
      <sheetName val="sint20054-07"/>
      <sheetName val="sint2005-07"/>
    </sheetNames>
    <sheetDataSet>
      <sheetData sheetId="0">
        <row r="40">
          <cell r="B40">
            <v>-1.2548387096774192</v>
          </cell>
          <cell r="D40">
            <v>1.7717741935483871</v>
          </cell>
        </row>
        <row r="89">
          <cell r="I89">
            <v>18</v>
          </cell>
        </row>
        <row r="90">
          <cell r="I90">
            <v>6</v>
          </cell>
        </row>
        <row r="91">
          <cell r="D91">
            <v>6</v>
          </cell>
        </row>
      </sheetData>
      <sheetData sheetId="1">
        <row r="1">
          <cell r="A1" t="str">
            <v>AUGUSTO  BROCCA  Via Serra, 2  13818 - TOLLEGNO (BI) tel. 015-421390</v>
          </cell>
        </row>
        <row r="40">
          <cell r="B40">
            <v>-0.7931034482758621</v>
          </cell>
          <cell r="C40">
            <v>9.6137931034482751</v>
          </cell>
          <cell r="D40">
            <v>3.1594827586206899</v>
          </cell>
          <cell r="E40">
            <v>10.406896551724135</v>
          </cell>
        </row>
        <row r="89">
          <cell r="I89">
            <v>72</v>
          </cell>
        </row>
        <row r="90">
          <cell r="I90">
            <v>86</v>
          </cell>
        </row>
        <row r="91">
          <cell r="D91">
            <v>6</v>
          </cell>
        </row>
      </sheetData>
      <sheetData sheetId="2">
        <row r="40">
          <cell r="B40">
            <v>1.7999999999999998</v>
          </cell>
          <cell r="C40">
            <v>11.58064516129032</v>
          </cell>
          <cell r="D40">
            <v>6.6137096774193544</v>
          </cell>
          <cell r="E40">
            <v>9.7806451612903249</v>
          </cell>
        </row>
        <row r="89">
          <cell r="I89">
            <v>104</v>
          </cell>
        </row>
        <row r="90">
          <cell r="I90">
            <v>91</v>
          </cell>
        </row>
        <row r="91">
          <cell r="D91">
            <v>6</v>
          </cell>
        </row>
      </sheetData>
      <sheetData sheetId="3">
        <row r="40">
          <cell r="B40">
            <v>5.7633333333333336</v>
          </cell>
          <cell r="C40">
            <v>15.899999999999999</v>
          </cell>
          <cell r="D40">
            <v>10.430833333333332</v>
          </cell>
        </row>
        <row r="89">
          <cell r="I89">
            <v>394</v>
          </cell>
        </row>
        <row r="90">
          <cell r="I90">
            <v>91</v>
          </cell>
        </row>
        <row r="91">
          <cell r="D91">
            <v>12</v>
          </cell>
        </row>
      </sheetData>
      <sheetData sheetId="4">
        <row r="40">
          <cell r="B40">
            <v>9.0548387096774192</v>
          </cell>
          <cell r="D40">
            <v>13.764516129032257</v>
          </cell>
        </row>
        <row r="89">
          <cell r="I89">
            <v>710</v>
          </cell>
        </row>
        <row r="90">
          <cell r="I90">
            <v>91</v>
          </cell>
        </row>
        <row r="91">
          <cell r="D91">
            <v>9</v>
          </cell>
        </row>
      </sheetData>
      <sheetData sheetId="5">
        <row r="40">
          <cell r="B40">
            <v>14.173333333333334</v>
          </cell>
          <cell r="D40">
            <v>19.276666666666664</v>
          </cell>
        </row>
        <row r="89">
          <cell r="I89">
            <v>754</v>
          </cell>
        </row>
        <row r="90">
          <cell r="I90">
            <v>91</v>
          </cell>
        </row>
        <row r="91">
          <cell r="D91">
            <v>2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trice"/>
      <sheetName val="gennaio2009"/>
      <sheetName val="febbraio2009"/>
      <sheetName val="marzo2009"/>
      <sheetName val="aprile2009"/>
      <sheetName val="maggio2009"/>
      <sheetName val="giugno2009"/>
      <sheetName val="luglio2009"/>
      <sheetName val="agosto2009"/>
      <sheetName val="settembre2009"/>
      <sheetName val="ottobre2009"/>
      <sheetName val="novembre2009"/>
      <sheetName val="dicembre2009"/>
      <sheetName val="gennaio2010"/>
      <sheetName val="novembre2008"/>
      <sheetName val="novembre20098"/>
      <sheetName val="dicembre2008"/>
      <sheetName val="dicembre20098"/>
      <sheetName val="n2009"/>
      <sheetName val="no2009"/>
      <sheetName val="nov2009"/>
      <sheetName val="nove2009"/>
      <sheetName val="novem2009"/>
      <sheetName val="novemb2009"/>
      <sheetName val="novembr2009"/>
      <sheetName val="d2009"/>
      <sheetName val="di2009"/>
      <sheetName val="dic2009"/>
      <sheetName val="dice2009"/>
      <sheetName val="dicem2009"/>
      <sheetName val="dicemb2009"/>
      <sheetName val="dicembr2009"/>
      <sheetName val="g2009"/>
      <sheetName val="ge2009"/>
      <sheetName val="gen2009"/>
      <sheetName val="genn2009"/>
      <sheetName val="genna2009"/>
      <sheetName val="gennai2009"/>
      <sheetName val="gennaio20109"/>
      <sheetName val="gennaio201009"/>
    </sheetNames>
    <sheetDataSet>
      <sheetData sheetId="0"/>
      <sheetData sheetId="1">
        <row r="11">
          <cell r="B11">
            <v>-1.9</v>
          </cell>
        </row>
        <row r="43">
          <cell r="D43">
            <v>-7</v>
          </cell>
        </row>
        <row r="44">
          <cell r="D44">
            <v>12.7</v>
          </cell>
        </row>
        <row r="51">
          <cell r="D51">
            <v>-2.2225806451612904</v>
          </cell>
        </row>
        <row r="52">
          <cell r="D52">
            <v>6.5612903225806454</v>
          </cell>
        </row>
        <row r="53">
          <cell r="D53">
            <v>1.017741935483871</v>
          </cell>
          <cell r="I53">
            <v>1.017741935483871</v>
          </cell>
        </row>
        <row r="54">
          <cell r="D54">
            <v>8.7838709677419384</v>
          </cell>
        </row>
        <row r="55">
          <cell r="D55">
            <v>54</v>
          </cell>
        </row>
        <row r="56">
          <cell r="D56">
            <v>25</v>
          </cell>
        </row>
        <row r="59">
          <cell r="D59">
            <v>27</v>
          </cell>
        </row>
      </sheetData>
      <sheetData sheetId="2">
        <row r="11">
          <cell r="B11">
            <v>-0.5</v>
          </cell>
        </row>
        <row r="43">
          <cell r="D43">
            <v>-5.5</v>
          </cell>
        </row>
        <row r="44">
          <cell r="D44">
            <v>16.600000000000001</v>
          </cell>
        </row>
        <row r="53">
          <cell r="D53">
            <v>3.2348214285714287</v>
          </cell>
          <cell r="I53">
            <v>2.12628168202765</v>
          </cell>
        </row>
        <row r="55">
          <cell r="D55">
            <v>124</v>
          </cell>
        </row>
        <row r="56">
          <cell r="D56">
            <v>13</v>
          </cell>
        </row>
        <row r="59">
          <cell r="D59">
            <v>17</v>
          </cell>
        </row>
      </sheetData>
      <sheetData sheetId="3">
        <row r="11">
          <cell r="B11">
            <v>5.7</v>
          </cell>
        </row>
        <row r="43">
          <cell r="D43">
            <v>-2.2999999999999998</v>
          </cell>
          <cell r="AW43">
            <v>86.9</v>
          </cell>
          <cell r="AZ43">
            <v>4.2270687237026667</v>
          </cell>
        </row>
        <row r="44">
          <cell r="D44">
            <v>19.899999999999999</v>
          </cell>
        </row>
        <row r="53">
          <cell r="D53">
            <v>7.6231387330528273</v>
          </cell>
          <cell r="I53">
            <v>3.9585673657027094</v>
          </cell>
        </row>
        <row r="55">
          <cell r="D55">
            <v>154.79999999999998</v>
          </cell>
        </row>
        <row r="56">
          <cell r="D56">
            <v>0</v>
          </cell>
        </row>
        <row r="59">
          <cell r="D59">
            <v>5</v>
          </cell>
        </row>
      </sheetData>
      <sheetData sheetId="4">
        <row r="11">
          <cell r="B11">
            <v>7.1</v>
          </cell>
        </row>
        <row r="43">
          <cell r="D43">
            <v>3.9</v>
          </cell>
          <cell r="AW43">
            <v>41.8</v>
          </cell>
          <cell r="AZ43">
            <v>4.4946780303030307</v>
          </cell>
        </row>
        <row r="44">
          <cell r="D44">
            <v>22.3</v>
          </cell>
        </row>
        <row r="53">
          <cell r="D53">
            <v>11.396963383838385</v>
          </cell>
          <cell r="I53">
            <v>5.8181663702366286</v>
          </cell>
        </row>
        <row r="55">
          <cell r="D55">
            <v>321.8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6.9</v>
          </cell>
        </row>
        <row r="43">
          <cell r="D43">
            <v>5.6</v>
          </cell>
          <cell r="AZ43">
            <v>4.5389112903225799</v>
          </cell>
        </row>
        <row r="44">
          <cell r="D44">
            <v>30.4</v>
          </cell>
        </row>
        <row r="51">
          <cell r="D51">
            <v>11.512903225806452</v>
          </cell>
        </row>
        <row r="52">
          <cell r="D52">
            <v>23.129032258064512</v>
          </cell>
        </row>
        <row r="53">
          <cell r="D53">
            <v>17.379399736902311</v>
          </cell>
          <cell r="I53">
            <v>8.1304130435697655</v>
          </cell>
        </row>
        <row r="54">
          <cell r="D54">
            <v>11.616129032258065</v>
          </cell>
        </row>
        <row r="55">
          <cell r="D55">
            <v>44.400000000000006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9.9</v>
          </cell>
        </row>
        <row r="43">
          <cell r="D43">
            <v>9.3000000000000007</v>
          </cell>
          <cell r="AW43">
            <v>38.6</v>
          </cell>
          <cell r="AZ43">
            <v>4.3309027777777773</v>
          </cell>
        </row>
        <row r="44">
          <cell r="D44">
            <v>28.3</v>
          </cell>
        </row>
        <row r="51">
          <cell r="D51">
            <v>13.35</v>
          </cell>
        </row>
        <row r="52">
          <cell r="D52">
            <v>24.953333333333333</v>
          </cell>
        </row>
        <row r="53">
          <cell r="D53">
            <v>19.043680555555557</v>
          </cell>
          <cell r="I53">
            <v>9.9492909622340644</v>
          </cell>
        </row>
        <row r="54">
          <cell r="D54">
            <v>11.603333333333333</v>
          </cell>
        </row>
        <row r="55">
          <cell r="D55">
            <v>62.000000000000014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16.5</v>
          </cell>
        </row>
        <row r="43">
          <cell r="D43">
            <v>9.6999999999999993</v>
          </cell>
          <cell r="AW43">
            <v>51.5</v>
          </cell>
          <cell r="AZ43">
            <v>4.2825268817204298</v>
          </cell>
        </row>
        <row r="44">
          <cell r="D44">
            <v>30.5</v>
          </cell>
        </row>
        <row r="51">
          <cell r="D51">
            <v>15.377419354838707</v>
          </cell>
        </row>
        <row r="52">
          <cell r="D52">
            <v>26.548387096774192</v>
          </cell>
        </row>
        <row r="53">
          <cell r="D53">
            <v>20.904973118279571</v>
          </cell>
          <cell r="I53">
            <v>11.514388413097707</v>
          </cell>
        </row>
        <row r="54">
          <cell r="D54">
            <v>11.170967741935485</v>
          </cell>
        </row>
        <row r="55">
          <cell r="D55">
            <v>77.599999999999994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18.5</v>
          </cell>
        </row>
        <row r="43">
          <cell r="D43">
            <v>11.2</v>
          </cell>
          <cell r="AW43">
            <v>41.8</v>
          </cell>
          <cell r="AZ43">
            <v>4.338037634408602</v>
          </cell>
        </row>
        <row r="44">
          <cell r="D44">
            <v>32.5</v>
          </cell>
        </row>
        <row r="51">
          <cell r="D51">
            <v>16.78064516129032</v>
          </cell>
        </row>
        <row r="52">
          <cell r="D52">
            <v>27.903225806451609</v>
          </cell>
        </row>
        <row r="53">
          <cell r="D53">
            <v>21.934139784946229</v>
          </cell>
          <cell r="I53">
            <v>12.816857334578772</v>
          </cell>
        </row>
        <row r="54">
          <cell r="D54">
            <v>11.122580645161289</v>
          </cell>
        </row>
        <row r="55">
          <cell r="D55">
            <v>69.599999999999994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15.3</v>
          </cell>
        </row>
        <row r="43">
          <cell r="D43">
            <v>9.9</v>
          </cell>
          <cell r="AW43">
            <v>53.1</v>
          </cell>
          <cell r="AZ43">
            <v>4.1045833333333333</v>
          </cell>
        </row>
        <row r="44">
          <cell r="D44">
            <v>28.2</v>
          </cell>
        </row>
        <row r="51">
          <cell r="D51">
            <v>12.883333333333333</v>
          </cell>
        </row>
        <row r="52">
          <cell r="D52">
            <v>22.843333333333341</v>
          </cell>
        </row>
        <row r="53">
          <cell r="D53">
            <v>17.247291666666669</v>
          </cell>
          <cell r="I53">
            <v>13.309127815921872</v>
          </cell>
        </row>
        <row r="54">
          <cell r="D54">
            <v>9.9600000000000044</v>
          </cell>
        </row>
        <row r="55">
          <cell r="D55">
            <v>128.79999999999998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13.4</v>
          </cell>
        </row>
        <row r="43">
          <cell r="D43">
            <v>-0.3</v>
          </cell>
          <cell r="AW43">
            <v>57.9</v>
          </cell>
          <cell r="AZ43">
            <v>4.065860215053763</v>
          </cell>
        </row>
        <row r="44">
          <cell r="D44">
            <v>23.2</v>
          </cell>
        </row>
        <row r="51">
          <cell r="D51">
            <v>7.0193548387096776</v>
          </cell>
        </row>
        <row r="52">
          <cell r="D52">
            <v>16.361290322580643</v>
          </cell>
        </row>
        <row r="53">
          <cell r="D53">
            <v>11.146370967741934</v>
          </cell>
          <cell r="I53">
            <v>13.092852131103879</v>
          </cell>
        </row>
        <row r="55">
          <cell r="D55">
            <v>21.800000000000004</v>
          </cell>
        </row>
        <row r="56">
          <cell r="D56">
            <v>0</v>
          </cell>
        </row>
        <row r="59">
          <cell r="D59">
            <v>1</v>
          </cell>
        </row>
      </sheetData>
      <sheetData sheetId="11">
        <row r="11">
          <cell r="B11">
            <v>5.5</v>
          </cell>
        </row>
        <row r="43">
          <cell r="D43">
            <v>-0.1</v>
          </cell>
          <cell r="AW43">
            <v>24.1</v>
          </cell>
          <cell r="AZ43">
            <v>2.6670138888888886</v>
          </cell>
        </row>
        <row r="44">
          <cell r="D44">
            <v>15.3</v>
          </cell>
        </row>
        <row r="51">
          <cell r="D51">
            <v>3.4533333333333327</v>
          </cell>
        </row>
        <row r="52">
          <cell r="D52">
            <v>10.510000000000002</v>
          </cell>
        </row>
        <row r="53">
          <cell r="D53">
            <v>6.7295833333333333</v>
          </cell>
          <cell r="I53">
            <v>12.514373149488375</v>
          </cell>
        </row>
        <row r="55">
          <cell r="D55">
            <v>104.4</v>
          </cell>
        </row>
        <row r="56">
          <cell r="D56">
            <v>0</v>
          </cell>
        </row>
        <row r="59">
          <cell r="D59">
            <v>1</v>
          </cell>
        </row>
      </sheetData>
      <sheetData sheetId="12">
        <row r="11">
          <cell r="B11">
            <v>1.6</v>
          </cell>
        </row>
        <row r="43">
          <cell r="D43">
            <v>-10</v>
          </cell>
          <cell r="AW43">
            <v>35.4</v>
          </cell>
          <cell r="AZ43">
            <v>2.862567204301075</v>
          </cell>
        </row>
        <row r="44">
          <cell r="D44">
            <v>13.3</v>
          </cell>
        </row>
        <row r="51">
          <cell r="D51">
            <v>-1.8000000000000003</v>
          </cell>
        </row>
        <row r="52">
          <cell r="D52">
            <v>5.8258064516129036</v>
          </cell>
        </row>
        <row r="53">
          <cell r="D53">
            <v>1.4073924731182794</v>
          </cell>
          <cell r="I53">
            <v>11.588791426457533</v>
          </cell>
        </row>
        <row r="54">
          <cell r="D54">
            <v>7.6258064516129016</v>
          </cell>
        </row>
        <row r="55">
          <cell r="D55">
            <v>39.999999999999993</v>
          </cell>
        </row>
        <row r="56">
          <cell r="D56">
            <v>24</v>
          </cell>
        </row>
        <row r="59">
          <cell r="D59">
            <v>17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sint2003-01"/>
      <sheetName val="sint2003-02"/>
      <sheetName val="sint2003-03"/>
      <sheetName val="sint2003-04"/>
      <sheetName val="sint2003-05"/>
      <sheetName val="sint2003-06"/>
      <sheetName val="padre"/>
      <sheetName val="sint2004-01"/>
    </sheetNames>
    <sheetDataSet>
      <sheetData sheetId="0">
        <row r="40">
          <cell r="B40">
            <v>-1.1903225806451612</v>
          </cell>
          <cell r="D40">
            <v>1.9798387096774197</v>
          </cell>
        </row>
        <row r="89">
          <cell r="I89">
            <v>37</v>
          </cell>
        </row>
        <row r="90">
          <cell r="I90">
            <v>9</v>
          </cell>
        </row>
        <row r="91">
          <cell r="D91">
            <v>6</v>
          </cell>
        </row>
      </sheetData>
      <sheetData sheetId="1">
        <row r="40">
          <cell r="B40">
            <v>-3.6750000000000003</v>
          </cell>
          <cell r="C40">
            <v>5.882142857142858</v>
          </cell>
          <cell r="D40">
            <v>0.11160714285714292</v>
          </cell>
          <cell r="E40">
            <v>9.5571428571428552</v>
          </cell>
        </row>
        <row r="89">
          <cell r="I89">
            <v>57</v>
          </cell>
        </row>
        <row r="90">
          <cell r="I90">
            <v>23</v>
          </cell>
        </row>
        <row r="91">
          <cell r="D91">
            <v>8</v>
          </cell>
        </row>
      </sheetData>
      <sheetData sheetId="2">
        <row r="40">
          <cell r="B40">
            <v>2.4806451612903229</v>
          </cell>
          <cell r="C40">
            <v>15.296774193548384</v>
          </cell>
          <cell r="D40">
            <v>7.8596774193548367</v>
          </cell>
          <cell r="E40">
            <v>12.816129032258063</v>
          </cell>
        </row>
        <row r="89">
          <cell r="I89">
            <v>57</v>
          </cell>
        </row>
        <row r="90">
          <cell r="I90">
            <v>23</v>
          </cell>
        </row>
        <row r="91">
          <cell r="D91">
            <v>0</v>
          </cell>
        </row>
      </sheetData>
      <sheetData sheetId="3">
        <row r="40">
          <cell r="B40">
            <v>6.0266666666666673</v>
          </cell>
          <cell r="C40">
            <v>16.260000000000002</v>
          </cell>
          <cell r="D40">
            <v>10.511666666666665</v>
          </cell>
        </row>
        <row r="89">
          <cell r="I89">
            <v>143</v>
          </cell>
        </row>
        <row r="90">
          <cell r="I90">
            <v>23</v>
          </cell>
        </row>
        <row r="91">
          <cell r="D91">
            <v>9</v>
          </cell>
        </row>
      </sheetData>
      <sheetData sheetId="4">
        <row r="40">
          <cell r="B40">
            <v>11.593548387096769</v>
          </cell>
          <cell r="D40">
            <v>17.004838709677419</v>
          </cell>
        </row>
        <row r="89">
          <cell r="I89">
            <v>201</v>
          </cell>
        </row>
        <row r="90">
          <cell r="I90">
            <v>23</v>
          </cell>
        </row>
        <row r="91">
          <cell r="D91">
            <v>10</v>
          </cell>
        </row>
      </sheetData>
      <sheetData sheetId="5">
        <row r="40">
          <cell r="B40">
            <v>17.766666666666669</v>
          </cell>
          <cell r="D40">
            <v>23.049166666666672</v>
          </cell>
        </row>
        <row r="89">
          <cell r="I89">
            <v>299</v>
          </cell>
        </row>
        <row r="90">
          <cell r="I90">
            <v>23</v>
          </cell>
        </row>
        <row r="91">
          <cell r="D91">
            <v>8</v>
          </cell>
        </row>
      </sheetData>
      <sheetData sheetId="6" refreshError="1"/>
      <sheetData sheetId="7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int2002-01"/>
      <sheetName val="sint2002-02"/>
      <sheetName val="sint2002-03"/>
      <sheetName val="sint2002-04"/>
      <sheetName val="sint2002-05"/>
      <sheetName val="sint2002-06"/>
      <sheetName val="Foglio1"/>
      <sheetName val="Foglio2"/>
      <sheetName val="Foglio3"/>
      <sheetName val="padre"/>
      <sheetName val="sint2002-07"/>
      <sheetName val="anno"/>
      <sheetName val="sint2002-09"/>
    </sheetNames>
    <sheetDataSet>
      <sheetData sheetId="0">
        <row r="40">
          <cell r="B40">
            <v>-2.9096774193548391</v>
          </cell>
          <cell r="D40">
            <v>0.95000000000000007</v>
          </cell>
        </row>
        <row r="89">
          <cell r="I89">
            <v>16</v>
          </cell>
        </row>
        <row r="90">
          <cell r="I90">
            <v>0</v>
          </cell>
        </row>
        <row r="91">
          <cell r="D91">
            <v>1</v>
          </cell>
        </row>
      </sheetData>
      <sheetData sheetId="1">
        <row r="40">
          <cell r="B40">
            <v>0.86071428571428588</v>
          </cell>
          <cell r="C40">
            <v>11.335714285714287</v>
          </cell>
          <cell r="D40">
            <v>4.8330357142857148</v>
          </cell>
          <cell r="E40">
            <v>10.475</v>
          </cell>
        </row>
        <row r="89">
          <cell r="I89">
            <v>218</v>
          </cell>
        </row>
        <row r="90">
          <cell r="I90">
            <v>2</v>
          </cell>
        </row>
        <row r="91">
          <cell r="D91">
            <v>6</v>
          </cell>
        </row>
      </sheetData>
      <sheetData sheetId="2">
        <row r="40">
          <cell r="B40">
            <v>3.8709677419354831</v>
          </cell>
          <cell r="C40">
            <v>15.72258064516129</v>
          </cell>
          <cell r="D40">
            <v>8.9911290322580655</v>
          </cell>
          <cell r="E40">
            <v>11.851612903225805</v>
          </cell>
        </row>
        <row r="89">
          <cell r="I89">
            <v>287</v>
          </cell>
        </row>
        <row r="90">
          <cell r="I90">
            <v>2</v>
          </cell>
        </row>
        <row r="91">
          <cell r="D91">
            <v>4</v>
          </cell>
        </row>
      </sheetData>
      <sheetData sheetId="3">
        <row r="40">
          <cell r="B40">
            <v>6.22</v>
          </cell>
          <cell r="C40">
            <v>15.886666666666668</v>
          </cell>
          <cell r="D40">
            <v>10.765833333333335</v>
          </cell>
        </row>
        <row r="89">
          <cell r="I89">
            <v>382</v>
          </cell>
        </row>
        <row r="90">
          <cell r="I90">
            <v>2</v>
          </cell>
        </row>
        <row r="91">
          <cell r="D91">
            <v>8</v>
          </cell>
        </row>
      </sheetData>
      <sheetData sheetId="4">
        <row r="40">
          <cell r="B40">
            <v>10.122580645161289</v>
          </cell>
          <cell r="D40">
            <v>14.139516129032257</v>
          </cell>
        </row>
        <row r="89">
          <cell r="I89">
            <v>1050</v>
          </cell>
        </row>
        <row r="90">
          <cell r="I90">
            <v>2</v>
          </cell>
        </row>
        <row r="91">
          <cell r="D91">
            <v>16</v>
          </cell>
        </row>
      </sheetData>
      <sheetData sheetId="5">
        <row r="40">
          <cell r="B40">
            <v>15.786666666666669</v>
          </cell>
          <cell r="D40">
            <v>20.438333333333333</v>
          </cell>
        </row>
        <row r="89">
          <cell r="I89">
            <v>1326</v>
          </cell>
        </row>
        <row r="90">
          <cell r="I90">
            <v>2</v>
          </cell>
        </row>
        <row r="91">
          <cell r="D91">
            <v>8</v>
          </cell>
        </row>
      </sheetData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sint2001-01"/>
      <sheetName val="sint2001-02"/>
      <sheetName val="sint2001-03"/>
      <sheetName val="sint2001-04"/>
      <sheetName val="sint2001-05"/>
      <sheetName val="sint2001-06"/>
      <sheetName val="sint2001-07"/>
      <sheetName val="Foglio1"/>
      <sheetName val="Foglio2"/>
      <sheetName val="Foglio3"/>
      <sheetName val="sint2001-08"/>
    </sheetNames>
    <sheetDataSet>
      <sheetData sheetId="0">
        <row r="40">
          <cell r="B40">
            <v>-1.225806451612903</v>
          </cell>
          <cell r="D40">
            <v>1.639516129032258</v>
          </cell>
        </row>
        <row r="89">
          <cell r="I89">
            <v>80</v>
          </cell>
        </row>
        <row r="90">
          <cell r="I90">
            <v>13</v>
          </cell>
        </row>
        <row r="91">
          <cell r="D91">
            <v>11</v>
          </cell>
        </row>
      </sheetData>
      <sheetData sheetId="1">
        <row r="40">
          <cell r="B40">
            <v>0.38928571428571418</v>
          </cell>
          <cell r="C40">
            <v>10.835714285714287</v>
          </cell>
          <cell r="D40">
            <v>4.4446428571428571</v>
          </cell>
          <cell r="E40">
            <v>10.446428571428571</v>
          </cell>
        </row>
        <row r="89">
          <cell r="I89">
            <v>134</v>
          </cell>
        </row>
        <row r="90">
          <cell r="I90">
            <v>33</v>
          </cell>
        </row>
        <row r="91">
          <cell r="D91">
            <v>5</v>
          </cell>
        </row>
      </sheetData>
      <sheetData sheetId="2">
        <row r="40">
          <cell r="B40">
            <v>4.1999999999999993</v>
          </cell>
          <cell r="C40">
            <v>13.193548387096774</v>
          </cell>
          <cell r="D40">
            <v>8.0846774193548381</v>
          </cell>
          <cell r="E40">
            <v>8.9935483870967765</v>
          </cell>
        </row>
        <row r="89">
          <cell r="I89">
            <v>271</v>
          </cell>
        </row>
        <row r="90">
          <cell r="I90">
            <v>38</v>
          </cell>
        </row>
        <row r="91">
          <cell r="D91">
            <v>12</v>
          </cell>
        </row>
      </sheetData>
      <sheetData sheetId="3">
        <row r="40">
          <cell r="B40">
            <v>4.6000000000000005</v>
          </cell>
          <cell r="C40">
            <v>15.720000000000002</v>
          </cell>
          <cell r="D40">
            <v>9.8458333333333332</v>
          </cell>
        </row>
        <row r="89">
          <cell r="I89">
            <v>319</v>
          </cell>
        </row>
        <row r="90">
          <cell r="I90">
            <v>38</v>
          </cell>
        </row>
        <row r="91">
          <cell r="D91">
            <v>8</v>
          </cell>
        </row>
      </sheetData>
      <sheetData sheetId="4">
        <row r="40">
          <cell r="B40">
            <v>12.238709677419356</v>
          </cell>
          <cell r="D40">
            <v>16.52016129032258</v>
          </cell>
        </row>
        <row r="89">
          <cell r="I89">
            <v>525</v>
          </cell>
        </row>
        <row r="90">
          <cell r="I90">
            <v>38</v>
          </cell>
        </row>
        <row r="91">
          <cell r="D91">
            <v>14</v>
          </cell>
        </row>
      </sheetData>
      <sheetData sheetId="5">
        <row r="40">
          <cell r="B40">
            <v>12.903333333333334</v>
          </cell>
          <cell r="D40">
            <v>18.19083333333333</v>
          </cell>
        </row>
        <row r="89">
          <cell r="I89">
            <v>668</v>
          </cell>
        </row>
        <row r="90">
          <cell r="I90">
            <v>38</v>
          </cell>
        </row>
        <row r="91">
          <cell r="D91">
            <v>7</v>
          </cell>
        </row>
      </sheetData>
      <sheetData sheetId="6">
        <row r="40">
          <cell r="B40">
            <v>15.529032258064515</v>
          </cell>
          <cell r="D40">
            <v>20.512096774193544</v>
          </cell>
        </row>
        <row r="89">
          <cell r="I89">
            <v>796</v>
          </cell>
        </row>
        <row r="90">
          <cell r="I90">
            <v>38</v>
          </cell>
        </row>
        <row r="91">
          <cell r="D91">
            <v>8</v>
          </cell>
        </row>
      </sheetData>
      <sheetData sheetId="7"/>
      <sheetData sheetId="8"/>
      <sheetData sheetId="9"/>
      <sheetData sheetId="1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sint2000-01"/>
      <sheetName val="sint2000-02"/>
      <sheetName val="sint2000-03"/>
      <sheetName val="sint2000-04"/>
      <sheetName val="sint2000-05"/>
      <sheetName val="sint2000-06"/>
      <sheetName val="anno"/>
      <sheetName val="Foglio1"/>
      <sheetName val="Foglio2"/>
      <sheetName val="Foglio3"/>
      <sheetName val="sint2000-1"/>
      <sheetName val="sint2000-07"/>
    </sheetNames>
    <sheetDataSet>
      <sheetData sheetId="0">
        <row r="40">
          <cell r="B40">
            <v>-2.6225806451612903</v>
          </cell>
          <cell r="D40">
            <v>1.2225806451612902</v>
          </cell>
        </row>
        <row r="89">
          <cell r="I89">
            <v>0</v>
          </cell>
        </row>
        <row r="90">
          <cell r="I90">
            <v>0</v>
          </cell>
        </row>
        <row r="91">
          <cell r="D91">
            <v>0</v>
          </cell>
        </row>
      </sheetData>
      <sheetData sheetId="1">
        <row r="40">
          <cell r="B40">
            <v>0.14137931034482765</v>
          </cell>
          <cell r="C40">
            <v>11.689655172413797</v>
          </cell>
          <cell r="D40">
            <v>4.5775862068965507</v>
          </cell>
          <cell r="E40">
            <v>11.548275862068969</v>
          </cell>
        </row>
        <row r="89">
          <cell r="I89">
            <v>2</v>
          </cell>
        </row>
        <row r="90">
          <cell r="I90">
            <v>0</v>
          </cell>
        </row>
        <row r="91">
          <cell r="D91">
            <v>1</v>
          </cell>
        </row>
      </sheetData>
      <sheetData sheetId="2">
        <row r="40">
          <cell r="B40">
            <v>2.4322580645161298</v>
          </cell>
          <cell r="C40">
            <v>15.416129032258068</v>
          </cell>
          <cell r="D40">
            <v>7.879032258064516</v>
          </cell>
          <cell r="E40">
            <v>12.983870967741939</v>
          </cell>
        </row>
        <row r="89">
          <cell r="I89">
            <v>102</v>
          </cell>
        </row>
        <row r="90">
          <cell r="I90">
            <v>0</v>
          </cell>
        </row>
        <row r="91">
          <cell r="D91">
            <v>4</v>
          </cell>
        </row>
      </sheetData>
      <sheetData sheetId="3">
        <row r="40">
          <cell r="B40">
            <v>6.5799999999999992</v>
          </cell>
          <cell r="C40">
            <v>15.763333333333334</v>
          </cell>
          <cell r="D40">
            <v>10.776666666666666</v>
          </cell>
        </row>
        <row r="89">
          <cell r="I89">
            <v>453</v>
          </cell>
        </row>
        <row r="90">
          <cell r="I90">
            <v>0</v>
          </cell>
        </row>
        <row r="91">
          <cell r="D91">
            <v>15</v>
          </cell>
        </row>
      </sheetData>
      <sheetData sheetId="4">
        <row r="40">
          <cell r="B40">
            <v>12.258064516129032</v>
          </cell>
          <cell r="D40">
            <v>16.47983870967742</v>
          </cell>
        </row>
        <row r="89">
          <cell r="I89">
            <v>616</v>
          </cell>
        </row>
        <row r="90">
          <cell r="I90">
            <v>0</v>
          </cell>
        </row>
        <row r="91">
          <cell r="D91">
            <v>14</v>
          </cell>
        </row>
      </sheetData>
      <sheetData sheetId="5">
        <row r="40">
          <cell r="B40">
            <v>14.843333333333332</v>
          </cell>
          <cell r="D40">
            <v>19.506666666666661</v>
          </cell>
        </row>
        <row r="89">
          <cell r="I89">
            <v>772</v>
          </cell>
        </row>
        <row r="90">
          <cell r="I90">
            <v>0</v>
          </cell>
        </row>
        <row r="91">
          <cell r="D91">
            <v>9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genn99"/>
      <sheetName val="febb99"/>
      <sheetName val="mar99"/>
      <sheetName val="apr99"/>
      <sheetName val="magg99"/>
      <sheetName val="giugno99"/>
      <sheetName val="luglio99"/>
      <sheetName val="agosto99"/>
      <sheetName val="anno"/>
      <sheetName val="Foglio1"/>
      <sheetName val="Foglio2"/>
      <sheetName val="Foglio3"/>
      <sheetName val="mag99"/>
      <sheetName val="giu99"/>
    </sheetNames>
    <sheetDataSet>
      <sheetData sheetId="0">
        <row r="40">
          <cell r="B40">
            <v>-0.25806451612903214</v>
          </cell>
          <cell r="D40">
            <v>3.2137096774193554</v>
          </cell>
        </row>
        <row r="89">
          <cell r="I89">
            <v>133</v>
          </cell>
        </row>
        <row r="90">
          <cell r="I90">
            <v>0</v>
          </cell>
        </row>
        <row r="91">
          <cell r="D91">
            <v>5</v>
          </cell>
        </row>
      </sheetData>
      <sheetData sheetId="1">
        <row r="40">
          <cell r="B40">
            <v>-1.9785714285714284</v>
          </cell>
          <cell r="C40">
            <v>10.532142857142855</v>
          </cell>
          <cell r="D40">
            <v>2.8517857142857141</v>
          </cell>
        </row>
        <row r="89">
          <cell r="I89">
            <v>133</v>
          </cell>
        </row>
        <row r="90">
          <cell r="I90">
            <v>0</v>
          </cell>
        </row>
        <row r="91">
          <cell r="D91">
            <v>0</v>
          </cell>
        </row>
      </sheetData>
      <sheetData sheetId="2">
        <row r="40">
          <cell r="B40">
            <v>2.7677419354838708</v>
          </cell>
          <cell r="C40">
            <v>13.590322580645157</v>
          </cell>
          <cell r="D40">
            <v>7.3096774193548386</v>
          </cell>
          <cell r="E40">
            <v>10.822580645161292</v>
          </cell>
        </row>
        <row r="89">
          <cell r="I89">
            <v>316</v>
          </cell>
        </row>
        <row r="90">
          <cell r="I90">
            <v>0</v>
          </cell>
        </row>
        <row r="91">
          <cell r="D91">
            <v>8</v>
          </cell>
        </row>
      </sheetData>
      <sheetData sheetId="3">
        <row r="40">
          <cell r="B40">
            <v>5.830000000000001</v>
          </cell>
          <cell r="C40">
            <v>16.993333333333332</v>
          </cell>
          <cell r="D40">
            <v>10.826666666666666</v>
          </cell>
          <cell r="E40">
            <v>11.163333333333332</v>
          </cell>
        </row>
        <row r="89">
          <cell r="I89">
            <v>447</v>
          </cell>
        </row>
        <row r="90">
          <cell r="I90">
            <v>0</v>
          </cell>
        </row>
        <row r="91">
          <cell r="D91">
            <v>8</v>
          </cell>
        </row>
      </sheetData>
      <sheetData sheetId="4">
        <row r="40">
          <cell r="B40">
            <v>12.267741935483871</v>
          </cell>
          <cell r="D40">
            <v>16.259677419354837</v>
          </cell>
          <cell r="E40">
            <v>8.5129032258064541</v>
          </cell>
        </row>
        <row r="89">
          <cell r="I89">
            <v>800</v>
          </cell>
        </row>
        <row r="90">
          <cell r="I90">
            <v>0</v>
          </cell>
        </row>
        <row r="91">
          <cell r="D91">
            <v>15</v>
          </cell>
        </row>
      </sheetData>
      <sheetData sheetId="5">
        <row r="40">
          <cell r="B40">
            <v>13.426666666666666</v>
          </cell>
          <cell r="D40">
            <v>17.86</v>
          </cell>
        </row>
        <row r="89">
          <cell r="I89">
            <v>1027</v>
          </cell>
        </row>
        <row r="90">
          <cell r="I90">
            <v>0</v>
          </cell>
        </row>
        <row r="91">
          <cell r="D91">
            <v>13</v>
          </cell>
        </row>
      </sheetData>
      <sheetData sheetId="6">
        <row r="40">
          <cell r="B40">
            <v>16.067741935483873</v>
          </cell>
          <cell r="D40">
            <v>20.955727177419359</v>
          </cell>
        </row>
        <row r="89">
          <cell r="I89">
            <v>1219</v>
          </cell>
        </row>
        <row r="90">
          <cell r="I90">
            <v>0</v>
          </cell>
        </row>
        <row r="91">
          <cell r="D91">
            <v>7</v>
          </cell>
        </row>
      </sheetData>
      <sheetData sheetId="7">
        <row r="40">
          <cell r="B40">
            <v>16.377419354838711</v>
          </cell>
          <cell r="D40">
            <v>20.220161290322583</v>
          </cell>
        </row>
        <row r="89">
          <cell r="I89">
            <v>1395</v>
          </cell>
        </row>
        <row r="90">
          <cell r="I90">
            <v>0</v>
          </cell>
        </row>
        <row r="91">
          <cell r="D91">
            <v>13</v>
          </cell>
        </row>
      </sheetData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gennaio98"/>
      <sheetName val="febbraio98"/>
      <sheetName val="marzo98"/>
      <sheetName val="aprile98"/>
      <sheetName val="maggio98"/>
      <sheetName val="giugno98"/>
      <sheetName val="luglio98"/>
      <sheetName val="agosto98"/>
      <sheetName val="settembre98"/>
      <sheetName val="anno"/>
      <sheetName val="Foglio3"/>
      <sheetName val="genn98"/>
      <sheetName val="giufno98"/>
    </sheetNames>
    <sheetDataSet>
      <sheetData sheetId="0">
        <row r="1">
          <cell r="A1" t="str">
            <v>AUGUSTO  BROCCA  Via Serra, 2  13818 - TOLLEGNO (BI) tel. 015-421390</v>
          </cell>
        </row>
        <row r="40">
          <cell r="D40">
            <v>1.2258064516129032</v>
          </cell>
        </row>
        <row r="89">
          <cell r="D89">
            <v>6</v>
          </cell>
          <cell r="I89">
            <v>43</v>
          </cell>
        </row>
        <row r="90">
          <cell r="I90">
            <v>5</v>
          </cell>
        </row>
      </sheetData>
      <sheetData sheetId="1">
        <row r="40">
          <cell r="B40">
            <v>-0.75</v>
          </cell>
          <cell r="C40">
            <v>13.214285714285714</v>
          </cell>
          <cell r="D40">
            <v>4.6607142857142856</v>
          </cell>
        </row>
        <row r="89">
          <cell r="D89">
            <v>2</v>
          </cell>
          <cell r="I89">
            <v>44.857142857142854</v>
          </cell>
        </row>
        <row r="90">
          <cell r="I90">
            <v>5</v>
          </cell>
        </row>
      </sheetData>
      <sheetData sheetId="2">
        <row r="40">
          <cell r="B40">
            <v>0.32258064516129031</v>
          </cell>
          <cell r="C40">
            <v>14.612903225806452</v>
          </cell>
          <cell r="D40">
            <v>6.362903225806452</v>
          </cell>
          <cell r="E40">
            <v>14.290322580645162</v>
          </cell>
        </row>
        <row r="87">
          <cell r="D87">
            <v>0</v>
          </cell>
        </row>
        <row r="89">
          <cell r="I89">
            <v>44.857142857142854</v>
          </cell>
        </row>
        <row r="90">
          <cell r="I90">
            <v>15</v>
          </cell>
        </row>
      </sheetData>
      <sheetData sheetId="3">
        <row r="40">
          <cell r="B40">
            <v>4.333333333333333</v>
          </cell>
          <cell r="C40">
            <v>13.4</v>
          </cell>
          <cell r="D40">
            <v>8.5250000000000004</v>
          </cell>
          <cell r="E40">
            <v>9.0666666666666664</v>
          </cell>
        </row>
        <row r="89">
          <cell r="D89">
            <v>14</v>
          </cell>
          <cell r="I89">
            <v>410.85714285714283</v>
          </cell>
        </row>
        <row r="90">
          <cell r="I90">
            <v>15</v>
          </cell>
        </row>
      </sheetData>
      <sheetData sheetId="4">
        <row r="40">
          <cell r="B40">
            <v>9.0322580645161299</v>
          </cell>
          <cell r="D40">
            <v>14.548387096774194</v>
          </cell>
          <cell r="E40">
            <v>11.516129032258064</v>
          </cell>
        </row>
        <row r="89">
          <cell r="D89">
            <v>12</v>
          </cell>
          <cell r="I89">
            <v>950.85714285714289</v>
          </cell>
        </row>
        <row r="90">
          <cell r="I90">
            <v>15</v>
          </cell>
        </row>
      </sheetData>
      <sheetData sheetId="5">
        <row r="40">
          <cell r="B40">
            <v>13.166666666666666</v>
          </cell>
          <cell r="D40">
            <v>18.399999999999999</v>
          </cell>
        </row>
        <row r="89">
          <cell r="D89">
            <v>11</v>
          </cell>
          <cell r="I89">
            <v>1120.8571428571429</v>
          </cell>
        </row>
        <row r="90">
          <cell r="I90">
            <v>15</v>
          </cell>
        </row>
      </sheetData>
      <sheetData sheetId="6">
        <row r="40">
          <cell r="B40">
            <v>15.129032258064516</v>
          </cell>
          <cell r="D40">
            <v>20.822580645161292</v>
          </cell>
        </row>
        <row r="89">
          <cell r="D89">
            <v>7</v>
          </cell>
          <cell r="I89">
            <v>1227.8571428571429</v>
          </cell>
        </row>
        <row r="90">
          <cell r="I90">
            <v>15</v>
          </cell>
        </row>
      </sheetData>
      <sheetData sheetId="7">
        <row r="40">
          <cell r="B40">
            <v>14.96774193548387</v>
          </cell>
          <cell r="D40">
            <v>20.85483870967742</v>
          </cell>
        </row>
        <row r="89">
          <cell r="D89">
            <v>6</v>
          </cell>
          <cell r="I89">
            <v>1381.8571428571429</v>
          </cell>
        </row>
        <row r="90">
          <cell r="I90">
            <v>15</v>
          </cell>
        </row>
      </sheetData>
      <sheetData sheetId="8">
        <row r="40">
          <cell r="B40">
            <v>10.733333333333333</v>
          </cell>
          <cell r="D40">
            <v>15.441666666666666</v>
          </cell>
        </row>
      </sheetData>
      <sheetData sheetId="9"/>
      <sheetData sheetId="10"/>
      <sheetData sheetId="11" refreshError="1"/>
      <sheetData sheetId="12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base"/>
      <sheetName val="febbraio2009"/>
      <sheetName val="marzo2009"/>
      <sheetName val="aprile2009"/>
      <sheetName val="maggio2009"/>
      <sheetName val="giugno2009"/>
      <sheetName val="luglio2009"/>
      <sheetName val="agosto2009"/>
      <sheetName val="settembre2009"/>
      <sheetName val="ottobre2009"/>
      <sheetName val="novembre2009"/>
      <sheetName val="dicembre2009"/>
      <sheetName val="gennaio2009"/>
    </sheetNames>
    <sheetDataSet>
      <sheetData sheetId="0"/>
      <sheetData sheetId="1"/>
      <sheetData sheetId="2"/>
      <sheetData sheetId="3"/>
      <sheetData sheetId="4"/>
      <sheetData sheetId="5">
        <row r="11">
          <cell r="BU11">
            <v>509</v>
          </cell>
        </row>
        <row r="43">
          <cell r="BU43">
            <v>423.36666666666667</v>
          </cell>
        </row>
        <row r="44">
          <cell r="BV44">
            <v>1252</v>
          </cell>
        </row>
      </sheetData>
      <sheetData sheetId="6">
        <row r="11">
          <cell r="CA11">
            <v>412</v>
          </cell>
        </row>
        <row r="43">
          <cell r="CA43">
            <v>371.80645161290323</v>
          </cell>
        </row>
        <row r="44">
          <cell r="CB44">
            <v>1188</v>
          </cell>
        </row>
      </sheetData>
      <sheetData sheetId="7">
        <row r="11">
          <cell r="CA11">
            <v>424</v>
          </cell>
        </row>
        <row r="43">
          <cell r="CA43">
            <v>372.58064516129031</v>
          </cell>
        </row>
        <row r="44">
          <cell r="CB44">
            <v>1107</v>
          </cell>
        </row>
      </sheetData>
      <sheetData sheetId="8">
        <row r="11">
          <cell r="CA11">
            <v>359</v>
          </cell>
        </row>
        <row r="43">
          <cell r="CA43">
            <v>284.7</v>
          </cell>
        </row>
        <row r="44">
          <cell r="CB44">
            <v>1039</v>
          </cell>
        </row>
      </sheetData>
      <sheetData sheetId="9">
        <row r="11">
          <cell r="CA11">
            <v>255</v>
          </cell>
        </row>
        <row r="43">
          <cell r="CA43">
            <v>229.03225806451613</v>
          </cell>
        </row>
        <row r="44">
          <cell r="CB44">
            <v>766</v>
          </cell>
        </row>
      </sheetData>
      <sheetData sheetId="10">
        <row r="11">
          <cell r="CA11">
            <v>64</v>
          </cell>
        </row>
        <row r="43">
          <cell r="CA43">
            <v>126.23333333333333</v>
          </cell>
        </row>
        <row r="44">
          <cell r="CB44">
            <v>592</v>
          </cell>
        </row>
      </sheetData>
      <sheetData sheetId="11">
        <row r="11">
          <cell r="CA11">
            <v>127</v>
          </cell>
        </row>
        <row r="43">
          <cell r="CA43">
            <v>125.19354838709677</v>
          </cell>
        </row>
        <row r="44">
          <cell r="CB44">
            <v>499</v>
          </cell>
        </row>
      </sheetData>
      <sheetData sheetId="12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sint2004-07"/>
      <sheetName val="sint2004-08"/>
      <sheetName val="sint2004-09"/>
      <sheetName val="sint2004-10"/>
      <sheetName val="sint2004-11"/>
      <sheetName val="sint2004-12"/>
      <sheetName val="anno"/>
    </sheetNames>
    <sheetDataSet>
      <sheetData sheetId="0">
        <row r="40">
          <cell r="B40">
            <v>15.454838709677421</v>
          </cell>
          <cell r="D40">
            <v>20.66532258064516</v>
          </cell>
        </row>
        <row r="89">
          <cell r="I89">
            <v>870</v>
          </cell>
        </row>
        <row r="90">
          <cell r="I90">
            <v>91</v>
          </cell>
        </row>
        <row r="91">
          <cell r="D91">
            <v>7</v>
          </cell>
        </row>
      </sheetData>
      <sheetData sheetId="1">
        <row r="40">
          <cell r="B40">
            <v>15.987096774193551</v>
          </cell>
          <cell r="D40">
            <v>20.639516129032259</v>
          </cell>
        </row>
        <row r="89">
          <cell r="I89">
            <v>1198</v>
          </cell>
        </row>
        <row r="90">
          <cell r="I90">
            <v>91</v>
          </cell>
        </row>
        <row r="91">
          <cell r="D91">
            <v>14</v>
          </cell>
        </row>
      </sheetData>
      <sheetData sheetId="2">
        <row r="40">
          <cell r="B40">
            <v>13.080000000000002</v>
          </cell>
          <cell r="D40">
            <v>17.39083333333333</v>
          </cell>
        </row>
        <row r="89">
          <cell r="I89">
            <v>1272</v>
          </cell>
        </row>
        <row r="90">
          <cell r="I90">
            <v>91</v>
          </cell>
        </row>
        <row r="91">
          <cell r="D91">
            <v>6</v>
          </cell>
        </row>
      </sheetData>
      <sheetData sheetId="3">
        <row r="40">
          <cell r="B40">
            <v>10.42258064516129</v>
          </cell>
          <cell r="D40">
            <v>12.881451612903225</v>
          </cell>
          <cell r="E40">
            <v>5.9838709677419351</v>
          </cell>
        </row>
        <row r="89">
          <cell r="I89">
            <v>1554</v>
          </cell>
        </row>
        <row r="90">
          <cell r="I90">
            <v>91</v>
          </cell>
        </row>
        <row r="91">
          <cell r="D91">
            <v>14</v>
          </cell>
        </row>
      </sheetData>
      <sheetData sheetId="4">
        <row r="40">
          <cell r="B40">
            <v>3.1799999999999993</v>
          </cell>
          <cell r="D40">
            <v>6.645833333333333</v>
          </cell>
        </row>
        <row r="89">
          <cell r="I89">
            <v>1736</v>
          </cell>
        </row>
        <row r="90">
          <cell r="I90">
            <v>91</v>
          </cell>
        </row>
        <row r="91">
          <cell r="D91">
            <v>6</v>
          </cell>
        </row>
      </sheetData>
      <sheetData sheetId="5">
        <row r="40">
          <cell r="B40">
            <v>0.23870967741935475</v>
          </cell>
          <cell r="D40">
            <v>3.4903225806451608</v>
          </cell>
        </row>
        <row r="89">
          <cell r="I89">
            <v>1802</v>
          </cell>
        </row>
        <row r="90">
          <cell r="I90">
            <v>91</v>
          </cell>
        </row>
        <row r="91">
          <cell r="D91">
            <v>4</v>
          </cell>
        </row>
      </sheetData>
      <sheetData sheetId="6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sint2003-07"/>
      <sheetName val="sint2003-08"/>
      <sheetName val="sint2003-09"/>
      <sheetName val="sint2003-10"/>
      <sheetName val="sint2003-11"/>
      <sheetName val="sint2003-12"/>
      <sheetName val="anno"/>
      <sheetName val="Foglio1"/>
      <sheetName val="Foglio2"/>
      <sheetName val="Foglio3"/>
    </sheetNames>
    <sheetDataSet>
      <sheetData sheetId="0">
        <row r="40">
          <cell r="B40">
            <v>17.454838709677418</v>
          </cell>
          <cell r="D40">
            <v>22.459677419354836</v>
          </cell>
        </row>
        <row r="89">
          <cell r="I89">
            <v>523</v>
          </cell>
        </row>
        <row r="90">
          <cell r="I90">
            <v>23</v>
          </cell>
        </row>
        <row r="91">
          <cell r="D91">
            <v>6</v>
          </cell>
        </row>
      </sheetData>
      <sheetData sheetId="1">
        <row r="40">
          <cell r="B40">
            <v>18.058064516129033</v>
          </cell>
          <cell r="D40">
            <v>23.720161290322583</v>
          </cell>
        </row>
        <row r="89">
          <cell r="I89">
            <v>619</v>
          </cell>
        </row>
        <row r="90">
          <cell r="I90">
            <v>23</v>
          </cell>
        </row>
        <row r="91">
          <cell r="D91">
            <v>9</v>
          </cell>
        </row>
      </sheetData>
      <sheetData sheetId="2">
        <row r="40">
          <cell r="B40">
            <v>11.54666666666667</v>
          </cell>
          <cell r="D40">
            <v>16.302499999999998</v>
          </cell>
        </row>
        <row r="89">
          <cell r="I89">
            <v>793</v>
          </cell>
        </row>
        <row r="90">
          <cell r="I90">
            <v>23</v>
          </cell>
        </row>
        <row r="91">
          <cell r="D91">
            <v>6</v>
          </cell>
        </row>
      </sheetData>
      <sheetData sheetId="3">
        <row r="40">
          <cell r="B40">
            <v>6.1064516129032258</v>
          </cell>
          <cell r="D40">
            <v>9.6693548387096779</v>
          </cell>
          <cell r="E40">
            <v>8.9096774193548391</v>
          </cell>
        </row>
        <row r="89">
          <cell r="I89">
            <v>903</v>
          </cell>
        </row>
        <row r="90">
          <cell r="I90">
            <v>23</v>
          </cell>
        </row>
        <row r="91">
          <cell r="D91">
            <v>9</v>
          </cell>
        </row>
      </sheetData>
      <sheetData sheetId="4">
        <row r="40">
          <cell r="B40">
            <v>4.2166666666666668</v>
          </cell>
          <cell r="D40">
            <v>6.605833333333333</v>
          </cell>
        </row>
        <row r="89">
          <cell r="I89">
            <v>1151</v>
          </cell>
        </row>
        <row r="90">
          <cell r="I90">
            <v>23</v>
          </cell>
        </row>
        <row r="91">
          <cell r="D91">
            <v>10</v>
          </cell>
        </row>
      </sheetData>
      <sheetData sheetId="5">
        <row r="40">
          <cell r="B40">
            <v>7.0967741935483927E-2</v>
          </cell>
          <cell r="D40">
            <v>2.9830645161290317</v>
          </cell>
        </row>
        <row r="89">
          <cell r="I89">
            <v>1423</v>
          </cell>
        </row>
        <row r="90">
          <cell r="I90">
            <v>28</v>
          </cell>
        </row>
        <row r="91">
          <cell r="D91">
            <v>9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sint2002-07"/>
      <sheetName val="sint2002-08"/>
      <sheetName val="sint2002-09"/>
      <sheetName val="sint2002-10"/>
      <sheetName val="sint2002-11"/>
      <sheetName val="sint2002-12"/>
      <sheetName val="anno"/>
      <sheetName val="Foglio1"/>
      <sheetName val="Foglio2"/>
      <sheetName val="Foglio3"/>
    </sheetNames>
    <sheetDataSet>
      <sheetData sheetId="0">
        <row r="40">
          <cell r="B40">
            <v>15.187096774193549</v>
          </cell>
          <cell r="D40">
            <v>19.966935483870966</v>
          </cell>
        </row>
        <row r="89">
          <cell r="I89">
            <v>1570</v>
          </cell>
        </row>
        <row r="90">
          <cell r="I90">
            <v>2</v>
          </cell>
        </row>
        <row r="91">
          <cell r="D91">
            <v>9</v>
          </cell>
        </row>
      </sheetData>
      <sheetData sheetId="1">
        <row r="40">
          <cell r="B40">
            <v>15.167741935483873</v>
          </cell>
          <cell r="D40">
            <v>19.543548387096774</v>
          </cell>
        </row>
        <row r="89">
          <cell r="I89">
            <v>1896</v>
          </cell>
        </row>
        <row r="90">
          <cell r="I90">
            <v>2</v>
          </cell>
        </row>
        <row r="91">
          <cell r="D91">
            <v>12</v>
          </cell>
        </row>
      </sheetData>
      <sheetData sheetId="2">
        <row r="40">
          <cell r="B40">
            <v>11.793333333333335</v>
          </cell>
          <cell r="D40">
            <v>16.084166666666665</v>
          </cell>
        </row>
        <row r="89">
          <cell r="I89">
            <v>2010</v>
          </cell>
        </row>
        <row r="90">
          <cell r="I90">
            <v>2</v>
          </cell>
        </row>
        <row r="91">
          <cell r="D91">
            <v>9</v>
          </cell>
        </row>
      </sheetData>
      <sheetData sheetId="3">
        <row r="40">
          <cell r="B40">
            <v>7.8806451612903228</v>
          </cell>
          <cell r="D40">
            <v>11.715322580645163</v>
          </cell>
          <cell r="E40">
            <v>9.5516129032258075</v>
          </cell>
        </row>
        <row r="89">
          <cell r="I89">
            <v>2112</v>
          </cell>
        </row>
        <row r="90">
          <cell r="I90">
            <v>2</v>
          </cell>
        </row>
        <row r="91">
          <cell r="D91">
            <v>2</v>
          </cell>
        </row>
      </sheetData>
      <sheetData sheetId="4">
        <row r="40">
          <cell r="B40">
            <v>5.1633333333333322</v>
          </cell>
          <cell r="D40">
            <v>7.5033333333333339</v>
          </cell>
        </row>
        <row r="89">
          <cell r="I89">
            <v>2634</v>
          </cell>
        </row>
        <row r="90">
          <cell r="I90">
            <v>2</v>
          </cell>
        </row>
        <row r="91">
          <cell r="D91">
            <v>14</v>
          </cell>
        </row>
      </sheetData>
      <sheetData sheetId="5">
        <row r="40">
          <cell r="B40">
            <v>1.8935483870967742</v>
          </cell>
          <cell r="D40">
            <v>3.8209677419354842</v>
          </cell>
        </row>
        <row r="89">
          <cell r="I89">
            <v>2706</v>
          </cell>
        </row>
        <row r="90">
          <cell r="I90">
            <v>6</v>
          </cell>
        </row>
        <row r="91">
          <cell r="D91">
            <v>9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8"/>
      <sheetName val="febbraio2008"/>
      <sheetName val="marzo2008"/>
      <sheetName val="aprile2008"/>
      <sheetName val="maggio2008"/>
      <sheetName val="giugno2008"/>
      <sheetName val="luglio2008"/>
      <sheetName val="agosto2008"/>
      <sheetName val="settembre2008"/>
      <sheetName val="ottobre2008"/>
      <sheetName val="novembre2008"/>
      <sheetName val="dicembre2008"/>
      <sheetName val="dicembre2007"/>
      <sheetName val="dicembre20087"/>
      <sheetName val="dicembre2003"/>
      <sheetName val="dicembre20083"/>
      <sheetName val="gennaio2004"/>
      <sheetName val="gennaio20084"/>
      <sheetName val="febbraio2003"/>
      <sheetName val="febbraio20083"/>
      <sheetName val="gennaio2007"/>
      <sheetName val="gennaio20087"/>
      <sheetName val="febbraio2007"/>
      <sheetName val="febbraio20087"/>
      <sheetName val="marzo2007"/>
      <sheetName val="marzo20087"/>
      <sheetName val="aprile2007"/>
      <sheetName val="aprile20087"/>
      <sheetName val="maggio2007"/>
      <sheetName val="maggio20087"/>
      <sheetName val="giugno2007"/>
      <sheetName val="giugno20087"/>
      <sheetName val="luglio2007"/>
      <sheetName val="luglio20087"/>
      <sheetName val="agosto2007"/>
      <sheetName val="agosto20087"/>
      <sheetName val="settembre2007"/>
      <sheetName val="settembre20087"/>
      <sheetName val="ottobre2007"/>
      <sheetName val="ottobre20087"/>
      <sheetName val="novembre2007"/>
      <sheetName val="novembre20087"/>
      <sheetName val="novembre2006"/>
      <sheetName val="novembre20086"/>
      <sheetName val="luglio2009"/>
      <sheetName val="luglio20089"/>
      <sheetName val="s2008"/>
      <sheetName val="se2008"/>
      <sheetName val="set2008"/>
      <sheetName val="sett2008"/>
      <sheetName val="sette2008"/>
      <sheetName val="settem2008"/>
      <sheetName val="settemb2008"/>
      <sheetName val="settembr2008"/>
      <sheetName val="o2008"/>
      <sheetName val="ot2008"/>
      <sheetName val="ott2008"/>
      <sheetName val="otto2008"/>
      <sheetName val="ottob2008"/>
      <sheetName val="ottobr2008"/>
      <sheetName val="so2008"/>
      <sheetName val="sot2008"/>
      <sheetName val="sott2008"/>
      <sheetName val="sotto2008"/>
      <sheetName val="sottob2008"/>
      <sheetName val="sottobr2008"/>
      <sheetName val="sottobre2008"/>
      <sheetName val="n2008"/>
      <sheetName val="no2008"/>
      <sheetName val="nov2008"/>
      <sheetName val="nove2008"/>
      <sheetName val="novem2008"/>
      <sheetName val="novemb2008"/>
      <sheetName val="novembr2008"/>
      <sheetName val="d2008"/>
      <sheetName val="di2008"/>
      <sheetName val="dic2008"/>
      <sheetName val="dice2008"/>
      <sheetName val="dicem2008"/>
      <sheetName val="dicemb2008"/>
      <sheetName val="dicembr2008"/>
      <sheetName val="nd2008"/>
      <sheetName val="ndi2008"/>
      <sheetName val="ndic2008"/>
      <sheetName val="ndice2008"/>
      <sheetName val="ndicem2008"/>
      <sheetName val="ndicemb2008"/>
      <sheetName val="ndicembr2008"/>
      <sheetName val="ndicembre2008"/>
    </sheetNames>
    <sheetDataSet>
      <sheetData sheetId="0">
        <row r="11">
          <cell r="B11">
            <v>-3.7</v>
          </cell>
        </row>
        <row r="43">
          <cell r="D43">
            <v>-3.7</v>
          </cell>
        </row>
        <row r="44">
          <cell r="D44">
            <v>22.5</v>
          </cell>
        </row>
        <row r="51">
          <cell r="D51">
            <v>0.28064516129032263</v>
          </cell>
        </row>
        <row r="52">
          <cell r="D52">
            <v>9.3612903225806452</v>
          </cell>
        </row>
        <row r="53">
          <cell r="D53">
            <v>3.5693548387096774</v>
          </cell>
          <cell r="I53">
            <v>3.5693548387096774</v>
          </cell>
        </row>
        <row r="54">
          <cell r="D54">
            <v>9.0806451612903203</v>
          </cell>
        </row>
        <row r="55">
          <cell r="D55">
            <v>94</v>
          </cell>
        </row>
        <row r="56">
          <cell r="D56">
            <v>6</v>
          </cell>
        </row>
        <row r="59">
          <cell r="D59">
            <v>12</v>
          </cell>
        </row>
      </sheetData>
      <sheetData sheetId="1">
        <row r="11">
          <cell r="B11">
            <v>4</v>
          </cell>
        </row>
        <row r="43">
          <cell r="D43">
            <v>-5.6</v>
          </cell>
        </row>
        <row r="44">
          <cell r="D44">
            <v>15.8</v>
          </cell>
        </row>
        <row r="53">
          <cell r="D53">
            <v>4.149137931034482</v>
          </cell>
          <cell r="I53">
            <v>3.8592463848720797</v>
          </cell>
        </row>
        <row r="55">
          <cell r="D55">
            <v>30</v>
          </cell>
        </row>
        <row r="56">
          <cell r="D56">
            <v>0</v>
          </cell>
        </row>
        <row r="59">
          <cell r="D59">
            <v>15</v>
          </cell>
        </row>
      </sheetData>
      <sheetData sheetId="2">
        <row r="11">
          <cell r="B11">
            <v>5.0999999999999996</v>
          </cell>
        </row>
        <row r="43">
          <cell r="D43">
            <v>-4.2</v>
          </cell>
        </row>
        <row r="44">
          <cell r="D44">
            <v>22.2</v>
          </cell>
        </row>
        <row r="53">
          <cell r="D53">
            <v>7.731451612903224</v>
          </cell>
          <cell r="I53">
            <v>5.1499814608824614</v>
          </cell>
        </row>
        <row r="55">
          <cell r="D55">
            <v>30</v>
          </cell>
        </row>
        <row r="56">
          <cell r="D56">
            <v>0</v>
          </cell>
        </row>
        <row r="59">
          <cell r="D59">
            <v>5</v>
          </cell>
        </row>
      </sheetData>
      <sheetData sheetId="3">
        <row r="11">
          <cell r="B11">
            <v>3.2</v>
          </cell>
        </row>
        <row r="43">
          <cell r="D43">
            <v>1.2</v>
          </cell>
        </row>
        <row r="44">
          <cell r="D44">
            <v>22.7</v>
          </cell>
        </row>
        <row r="53">
          <cell r="D53">
            <v>9.9850000000000012</v>
          </cell>
          <cell r="I53">
            <v>6.3587360956618468</v>
          </cell>
        </row>
        <row r="55">
          <cell r="D55">
            <v>240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4">
        <row r="11">
          <cell r="B11">
            <v>4.4000000000000004</v>
          </cell>
        </row>
        <row r="43">
          <cell r="D43">
            <v>4.4000000000000004</v>
          </cell>
        </row>
        <row r="44">
          <cell r="D44">
            <v>23.6</v>
          </cell>
        </row>
        <row r="51">
          <cell r="D51">
            <v>11.464516129032257</v>
          </cell>
        </row>
        <row r="52">
          <cell r="D52">
            <v>19.767741935483865</v>
          </cell>
        </row>
        <row r="53">
          <cell r="D53">
            <v>15.277419354838708</v>
          </cell>
          <cell r="I53">
            <v>8.1424727474972194</v>
          </cell>
        </row>
        <row r="54">
          <cell r="D54">
            <v>8.3032258064516125</v>
          </cell>
        </row>
        <row r="55">
          <cell r="D55">
            <v>252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13.6</v>
          </cell>
        </row>
        <row r="43">
          <cell r="D43">
            <v>10.8</v>
          </cell>
        </row>
        <row r="44">
          <cell r="D44">
            <v>31.2</v>
          </cell>
        </row>
        <row r="51">
          <cell r="D51">
            <v>15.183333333333337</v>
          </cell>
        </row>
        <row r="52">
          <cell r="D52">
            <v>23.820000000000004</v>
          </cell>
        </row>
        <row r="53">
          <cell r="D53">
            <v>19.249999999999996</v>
          </cell>
          <cell r="I53">
            <v>9.993727289581015</v>
          </cell>
        </row>
        <row r="54">
          <cell r="D54">
            <v>8.6366666666666667</v>
          </cell>
        </row>
        <row r="55">
          <cell r="D55">
            <v>140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18.3</v>
          </cell>
        </row>
        <row r="43">
          <cell r="D43">
            <v>11.1</v>
          </cell>
        </row>
        <row r="44">
          <cell r="D44">
            <v>30.1</v>
          </cell>
        </row>
        <row r="51">
          <cell r="D51">
            <v>16.154838709677421</v>
          </cell>
        </row>
        <row r="52">
          <cell r="D52">
            <v>26.387096774193537</v>
          </cell>
        </row>
        <row r="53">
          <cell r="D53">
            <v>20.901612903225804</v>
          </cell>
          <cell r="I53">
            <v>11.551996662958841</v>
          </cell>
        </row>
        <row r="54">
          <cell r="D54">
            <v>10.232258064516127</v>
          </cell>
        </row>
        <row r="55">
          <cell r="D55">
            <v>238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20.7</v>
          </cell>
        </row>
        <row r="43">
          <cell r="D43">
            <v>9.8000000000000007</v>
          </cell>
        </row>
        <row r="44">
          <cell r="D44">
            <v>32.6</v>
          </cell>
        </row>
        <row r="51">
          <cell r="D51">
            <v>15.95161290322581</v>
          </cell>
        </row>
        <row r="52">
          <cell r="D52">
            <v>27.012903225806458</v>
          </cell>
        </row>
        <row r="53">
          <cell r="D53">
            <v>20.813709677419361</v>
          </cell>
          <cell r="I53">
            <v>12.709710789766405</v>
          </cell>
        </row>
        <row r="54">
          <cell r="D54">
            <v>11.061290322580643</v>
          </cell>
        </row>
        <row r="55">
          <cell r="D55">
            <v>48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18.399999999999999</v>
          </cell>
        </row>
        <row r="43">
          <cell r="D43">
            <v>6.5</v>
          </cell>
        </row>
        <row r="44">
          <cell r="D44">
            <v>27.5</v>
          </cell>
        </row>
        <row r="51">
          <cell r="D51">
            <v>12.456666666666669</v>
          </cell>
        </row>
        <row r="52">
          <cell r="D52">
            <v>21.073333333333334</v>
          </cell>
        </row>
        <row r="53">
          <cell r="D53">
            <v>16.065833333333334</v>
          </cell>
          <cell r="I53">
            <v>13.082613294607174</v>
          </cell>
        </row>
        <row r="54">
          <cell r="D54">
            <v>8.6166666666666671</v>
          </cell>
        </row>
        <row r="55">
          <cell r="D55">
            <v>190</v>
          </cell>
        </row>
        <row r="59">
          <cell r="D59">
            <v>0</v>
          </cell>
        </row>
      </sheetData>
      <sheetData sheetId="9">
        <row r="11">
          <cell r="B11">
            <v>11.3</v>
          </cell>
        </row>
        <row r="43">
          <cell r="D43">
            <v>3.2</v>
          </cell>
        </row>
        <row r="44">
          <cell r="D44">
            <v>23.6</v>
          </cell>
        </row>
        <row r="51">
          <cell r="D51">
            <v>9.0548387096774192</v>
          </cell>
        </row>
        <row r="52">
          <cell r="D52">
            <v>18.135483870967743</v>
          </cell>
        </row>
        <row r="53">
          <cell r="D53">
            <v>12.652419354838708</v>
          </cell>
          <cell r="I53">
            <v>13.039593900630328</v>
          </cell>
        </row>
        <row r="55">
          <cell r="D55">
            <v>59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7.8</v>
          </cell>
        </row>
        <row r="43">
          <cell r="D43">
            <v>-3.7</v>
          </cell>
        </row>
        <row r="44">
          <cell r="D44">
            <v>19.2</v>
          </cell>
        </row>
        <row r="51">
          <cell r="D51">
            <v>3.8699999999999997</v>
          </cell>
        </row>
        <row r="52">
          <cell r="D52">
            <v>11.486666666666666</v>
          </cell>
        </row>
        <row r="53">
          <cell r="D53">
            <v>6.6441666666666688</v>
          </cell>
          <cell r="I53">
            <v>12.458191424815451</v>
          </cell>
        </row>
        <row r="55">
          <cell r="D55">
            <v>232</v>
          </cell>
        </row>
        <row r="56">
          <cell r="D56">
            <v>1</v>
          </cell>
        </row>
        <row r="59">
          <cell r="D59">
            <v>6</v>
          </cell>
        </row>
      </sheetData>
      <sheetData sheetId="11">
        <row r="11">
          <cell r="B11">
            <v>1.4</v>
          </cell>
        </row>
        <row r="43">
          <cell r="D43">
            <v>-9.1</v>
          </cell>
        </row>
        <row r="44">
          <cell r="D44">
            <v>20.2</v>
          </cell>
        </row>
        <row r="51">
          <cell r="D51">
            <v>-0.18387096774193554</v>
          </cell>
        </row>
        <row r="52">
          <cell r="D52">
            <v>7.9290322580645149</v>
          </cell>
        </row>
        <row r="53">
          <cell r="D53">
            <v>2.5096774193548392</v>
          </cell>
          <cell r="I53">
            <v>11.629148591027066</v>
          </cell>
        </row>
        <row r="54">
          <cell r="D54">
            <v>8.112903225806452</v>
          </cell>
        </row>
        <row r="55">
          <cell r="D55">
            <v>294</v>
          </cell>
        </row>
        <row r="56">
          <cell r="D56">
            <v>39</v>
          </cell>
        </row>
        <row r="59">
          <cell r="D59">
            <v>12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padre"/>
      <sheetName val="sint2000-7"/>
      <sheetName val="sint2000-8"/>
      <sheetName val="sint2000-9"/>
      <sheetName val="sint2000-10"/>
      <sheetName val="sint2000-11"/>
      <sheetName val="sint2000-12"/>
      <sheetName val="Foglio2"/>
      <sheetName val="Foglio3"/>
      <sheetName val="sint2000-09"/>
      <sheetName val="sint2000-2"/>
      <sheetName val="sint2000-02"/>
    </sheetNames>
    <sheetDataSet>
      <sheetData sheetId="0"/>
      <sheetData sheetId="1">
        <row r="40">
          <cell r="B40">
            <v>14.012903225806451</v>
          </cell>
          <cell r="D40">
            <v>18.866129032258062</v>
          </cell>
        </row>
        <row r="89">
          <cell r="I89">
            <v>984</v>
          </cell>
        </row>
        <row r="90">
          <cell r="I90">
            <v>0</v>
          </cell>
        </row>
        <row r="91">
          <cell r="D91">
            <v>6</v>
          </cell>
        </row>
      </sheetData>
      <sheetData sheetId="2">
        <row r="40">
          <cell r="B40">
            <v>16.425806451612903</v>
          </cell>
          <cell r="D40">
            <v>21.128225806451614</v>
          </cell>
        </row>
        <row r="89">
          <cell r="I89">
            <v>1178</v>
          </cell>
        </row>
        <row r="90">
          <cell r="I90">
            <v>0</v>
          </cell>
        </row>
        <row r="91">
          <cell r="D91">
            <v>11</v>
          </cell>
        </row>
      </sheetData>
      <sheetData sheetId="3">
        <row r="40">
          <cell r="B40">
            <v>12.743333333333334</v>
          </cell>
          <cell r="D40">
            <v>17.23833333333333</v>
          </cell>
        </row>
        <row r="89">
          <cell r="I89">
            <v>1642</v>
          </cell>
        </row>
        <row r="90">
          <cell r="I90">
            <v>0</v>
          </cell>
        </row>
        <row r="91">
          <cell r="D91">
            <v>8</v>
          </cell>
        </row>
      </sheetData>
      <sheetData sheetId="4">
        <row r="40">
          <cell r="B40">
            <v>8.8290322580645153</v>
          </cell>
          <cell r="D40">
            <v>11.82258064516129</v>
          </cell>
          <cell r="E40">
            <v>7.0419354838709687</v>
          </cell>
        </row>
        <row r="89">
          <cell r="I89">
            <v>2146</v>
          </cell>
        </row>
        <row r="90">
          <cell r="I90">
            <v>0</v>
          </cell>
        </row>
        <row r="91">
          <cell r="D91">
            <v>11</v>
          </cell>
        </row>
      </sheetData>
      <sheetData sheetId="5">
        <row r="40">
          <cell r="B40">
            <v>3.2466666666666666</v>
          </cell>
          <cell r="D40">
            <v>5.7433333333333332</v>
          </cell>
        </row>
        <row r="89">
          <cell r="I89">
            <v>2467</v>
          </cell>
        </row>
        <row r="90">
          <cell r="I90">
            <v>0</v>
          </cell>
        </row>
        <row r="91">
          <cell r="D91">
            <v>9</v>
          </cell>
        </row>
      </sheetData>
      <sheetData sheetId="6">
        <row r="40">
          <cell r="B40">
            <v>1.3225806451612909</v>
          </cell>
          <cell r="D40">
            <v>3.782258064516129</v>
          </cell>
        </row>
        <row r="89">
          <cell r="I89">
            <v>2544</v>
          </cell>
        </row>
        <row r="90">
          <cell r="I90">
            <v>19</v>
          </cell>
        </row>
        <row r="91">
          <cell r="D91">
            <v>8</v>
          </cell>
        </row>
      </sheetData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sint2001-08"/>
      <sheetName val="sint2001-09"/>
      <sheetName val="sint2001-10"/>
      <sheetName val="sint2001-11"/>
      <sheetName val="sint2001-12"/>
      <sheetName val="anno"/>
      <sheetName val="Foglio1"/>
      <sheetName val="Foglio2"/>
      <sheetName val="Foglio3"/>
      <sheetName val="sint2001-07"/>
      <sheetName val="sint2000-9"/>
      <sheetName val="sint2004-09"/>
      <sheetName val="sint2001-02"/>
      <sheetName val="sint2001-082"/>
    </sheetNames>
    <sheetDataSet>
      <sheetData sheetId="0">
        <row r="40">
          <cell r="B40">
            <v>16.867741935483867</v>
          </cell>
          <cell r="D40">
            <v>21.933064516129029</v>
          </cell>
        </row>
        <row r="89">
          <cell r="I89">
            <v>911</v>
          </cell>
        </row>
        <row r="90">
          <cell r="I90">
            <v>38</v>
          </cell>
        </row>
        <row r="91">
          <cell r="D91">
            <v>7</v>
          </cell>
        </row>
      </sheetData>
      <sheetData sheetId="1">
        <row r="40">
          <cell r="B40">
            <v>9.4433333333333334</v>
          </cell>
          <cell r="D40">
            <v>14.244166666666668</v>
          </cell>
        </row>
        <row r="89">
          <cell r="I89">
            <v>992</v>
          </cell>
        </row>
        <row r="90">
          <cell r="I90">
            <v>38</v>
          </cell>
        </row>
        <row r="91">
          <cell r="D91">
            <v>9</v>
          </cell>
        </row>
      </sheetData>
      <sheetData sheetId="2">
        <row r="40">
          <cell r="B40">
            <v>10.993548387096775</v>
          </cell>
          <cell r="D40">
            <v>14.467741935483874</v>
          </cell>
          <cell r="E40">
            <v>8.751612903225805</v>
          </cell>
        </row>
        <row r="89">
          <cell r="I89">
            <v>1098</v>
          </cell>
        </row>
        <row r="90">
          <cell r="I90">
            <v>38</v>
          </cell>
        </row>
        <row r="91">
          <cell r="D91">
            <v>6</v>
          </cell>
        </row>
      </sheetData>
      <sheetData sheetId="3">
        <row r="40">
          <cell r="B40">
            <v>2.1366666666666649</v>
          </cell>
          <cell r="D40">
            <v>5.56</v>
          </cell>
        </row>
        <row r="89">
          <cell r="I89">
            <v>1134</v>
          </cell>
        </row>
        <row r="90">
          <cell r="I90">
            <v>38</v>
          </cell>
        </row>
        <row r="91">
          <cell r="D91">
            <v>4</v>
          </cell>
        </row>
      </sheetData>
      <sheetData sheetId="4">
        <row r="40">
          <cell r="B40">
            <v>-3.9193548387096779</v>
          </cell>
          <cell r="D40">
            <v>0.21612903225806462</v>
          </cell>
        </row>
        <row r="89">
          <cell r="I89">
            <v>1134</v>
          </cell>
        </row>
        <row r="90">
          <cell r="I90">
            <v>50</v>
          </cell>
        </row>
        <row r="91">
          <cell r="D91">
            <v>1</v>
          </cell>
        </row>
      </sheetData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settembre99"/>
      <sheetName val="ottobre99"/>
      <sheetName val="novembre99"/>
      <sheetName val="dicembre99"/>
      <sheetName val="Foglio1"/>
      <sheetName val="Foglio2"/>
      <sheetName val="Foglio3"/>
      <sheetName val="gennaio99"/>
    </sheetNames>
    <sheetDataSet>
      <sheetData sheetId="0">
        <row r="40">
          <cell r="B40">
            <v>14.196666666666665</v>
          </cell>
          <cell r="D40">
            <v>17.820000000000004</v>
          </cell>
        </row>
        <row r="89">
          <cell r="I89">
            <v>1684</v>
          </cell>
        </row>
        <row r="90">
          <cell r="I90">
            <v>0</v>
          </cell>
        </row>
        <row r="91">
          <cell r="D91">
            <v>10</v>
          </cell>
        </row>
      </sheetData>
      <sheetData sheetId="1">
        <row r="40">
          <cell r="B40">
            <v>8.387096774193548</v>
          </cell>
          <cell r="D40">
            <v>11.590322580645161</v>
          </cell>
          <cell r="E40">
            <v>7.8290322580645171</v>
          </cell>
        </row>
        <row r="89">
          <cell r="I89">
            <v>1848</v>
          </cell>
        </row>
        <row r="90">
          <cell r="I90">
            <v>0</v>
          </cell>
        </row>
        <row r="91">
          <cell r="D91">
            <v>10</v>
          </cell>
        </row>
      </sheetData>
      <sheetData sheetId="2">
        <row r="40">
          <cell r="B40">
            <v>2.2466666666666666</v>
          </cell>
          <cell r="D40">
            <v>5.2224999999999993</v>
          </cell>
        </row>
        <row r="89">
          <cell r="I89">
            <v>1999</v>
          </cell>
        </row>
        <row r="90">
          <cell r="I90">
            <v>2</v>
          </cell>
        </row>
        <row r="91">
          <cell r="D91">
            <v>9</v>
          </cell>
        </row>
      </sheetData>
      <sheetData sheetId="3">
        <row r="40">
          <cell r="B40">
            <v>-1.8870967741935485</v>
          </cell>
          <cell r="D40">
            <v>1.2991935483870962</v>
          </cell>
        </row>
        <row r="89">
          <cell r="I89">
            <v>2039</v>
          </cell>
        </row>
        <row r="90">
          <cell r="I90">
            <v>5</v>
          </cell>
        </row>
        <row r="91">
          <cell r="D91">
            <v>7</v>
          </cell>
        </row>
      </sheetData>
      <sheetData sheetId="4"/>
      <sheetData sheetId="5"/>
      <sheetData sheetId="6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Sett-98"/>
      <sheetName val="Ott-98"/>
      <sheetName val="Nov-98"/>
      <sheetName val="Dic-98"/>
      <sheetName val="Foglio1"/>
      <sheetName val="Foglio2"/>
      <sheetName val="Foglio3"/>
      <sheetName val="settembre98"/>
      <sheetName val="sett98"/>
    </sheetNames>
    <sheetDataSet>
      <sheetData sheetId="0">
        <row r="40">
          <cell r="F40">
            <v>1003.9166666666667</v>
          </cell>
        </row>
        <row r="89">
          <cell r="D89">
            <v>11</v>
          </cell>
          <cell r="I89">
            <v>1634.8571428571429</v>
          </cell>
        </row>
        <row r="90">
          <cell r="I90">
            <v>15</v>
          </cell>
        </row>
      </sheetData>
      <sheetData sheetId="1">
        <row r="40">
          <cell r="B40">
            <v>7.4935483870967738</v>
          </cell>
          <cell r="D40">
            <v>11.243548387096775</v>
          </cell>
          <cell r="E40">
            <v>9.493548387096773</v>
          </cell>
        </row>
        <row r="89">
          <cell r="D89">
            <v>10</v>
          </cell>
          <cell r="I89">
            <v>1834.8571428571429</v>
          </cell>
        </row>
        <row r="90">
          <cell r="I90">
            <v>15</v>
          </cell>
        </row>
      </sheetData>
      <sheetData sheetId="2">
        <row r="40">
          <cell r="F40">
            <v>1013.9888888888887</v>
          </cell>
        </row>
        <row r="89">
          <cell r="D89">
            <v>6</v>
          </cell>
          <cell r="I89">
            <v>1847.8571428571429</v>
          </cell>
        </row>
        <row r="90">
          <cell r="I90">
            <v>17</v>
          </cell>
        </row>
      </sheetData>
      <sheetData sheetId="3">
        <row r="40">
          <cell r="F40">
            <v>1019.5053763440859</v>
          </cell>
        </row>
        <row r="89">
          <cell r="D89">
            <v>2</v>
          </cell>
          <cell r="I89">
            <v>1874.8571428571429</v>
          </cell>
        </row>
        <row r="90">
          <cell r="I90">
            <v>17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novembre89"/>
      <sheetName val="dicembre89"/>
      <sheetName val="Foglio1"/>
      <sheetName val="Foglio2"/>
      <sheetName val="Foglio3"/>
      <sheetName val="dicembre90"/>
      <sheetName val="dicembre890"/>
      <sheetName val="dicembre8990"/>
    </sheetNames>
    <sheetDataSet>
      <sheetData sheetId="0">
        <row r="11">
          <cell r="B11">
            <v>11</v>
          </cell>
        </row>
        <row r="43">
          <cell r="D43">
            <v>-2</v>
          </cell>
        </row>
        <row r="44">
          <cell r="D44">
            <v>13</v>
          </cell>
        </row>
        <row r="49">
          <cell r="D49">
            <v>3.3333333333333335</v>
          </cell>
        </row>
        <row r="50">
          <cell r="D50">
            <v>9.0333333333333332</v>
          </cell>
        </row>
        <row r="51">
          <cell r="D51">
            <v>6.1833333333333336</v>
          </cell>
        </row>
        <row r="52">
          <cell r="D52">
            <v>5.7</v>
          </cell>
        </row>
        <row r="53">
          <cell r="I53">
            <v>6.1833333333333336</v>
          </cell>
        </row>
        <row r="59">
          <cell r="D59">
            <v>5</v>
          </cell>
        </row>
      </sheetData>
      <sheetData sheetId="1">
        <row r="11">
          <cell r="B11">
            <v>-2</v>
          </cell>
        </row>
        <row r="43">
          <cell r="D43">
            <v>-4</v>
          </cell>
        </row>
        <row r="44">
          <cell r="D44">
            <v>11</v>
          </cell>
        </row>
        <row r="49">
          <cell r="D49">
            <v>0.4838709677419355</v>
          </cell>
        </row>
        <row r="50">
          <cell r="D50">
            <v>6.225806451612903</v>
          </cell>
        </row>
        <row r="51">
          <cell r="D51">
            <v>3.3548387096774195</v>
          </cell>
        </row>
        <row r="52">
          <cell r="D52">
            <v>5.6333333333333337</v>
          </cell>
        </row>
        <row r="53">
          <cell r="I53">
            <v>4.7690860215053767</v>
          </cell>
        </row>
        <row r="59">
          <cell r="D59">
            <v>14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7"/>
      <sheetName val="febbraio2007"/>
      <sheetName val="marzo2007"/>
      <sheetName val="aprile2007"/>
      <sheetName val="maggio2007"/>
      <sheetName val="giugno2007"/>
      <sheetName val="luglio2007"/>
      <sheetName val="agosto2007"/>
      <sheetName val="settembre2007"/>
      <sheetName val="ottobre2007"/>
      <sheetName val="novembre2007"/>
      <sheetName val="dicembre2007"/>
      <sheetName val="matrice"/>
      <sheetName val="ne2007"/>
      <sheetName val="noe2007"/>
      <sheetName val="nove2007"/>
      <sheetName val="novee2007"/>
      <sheetName val="noveme2007"/>
      <sheetName val="novembe2007"/>
      <sheetName val="n2007"/>
      <sheetName val="no2007"/>
      <sheetName val="nov2007"/>
      <sheetName val="novem2007"/>
      <sheetName val="novemb2007"/>
      <sheetName val="novembr2007"/>
      <sheetName val="o2007"/>
      <sheetName val="ot2007"/>
      <sheetName val="ott2007"/>
      <sheetName val="otto2007"/>
      <sheetName val="ottob2007"/>
      <sheetName val="ottobr2007"/>
      <sheetName val="oe2007"/>
      <sheetName val="ote2007"/>
      <sheetName val="otte2007"/>
      <sheetName val="ottoe2007"/>
      <sheetName val="ottobe2007"/>
      <sheetName val="novembre2006"/>
      <sheetName val="novembre20076"/>
      <sheetName val="dicembre2006"/>
      <sheetName val="dicembre20076"/>
      <sheetName val="de2007"/>
      <sheetName val="die2007"/>
      <sheetName val="dice2007"/>
      <sheetName val="dicee2007"/>
      <sheetName val="diceme2007"/>
      <sheetName val="dicembe2007"/>
      <sheetName val="dnovembre2007"/>
      <sheetName val="dinovembre2007"/>
      <sheetName val="dicnovembre2007"/>
      <sheetName val="dicenovembre2007"/>
      <sheetName val="dicemnovembre2007"/>
      <sheetName val="dicembnovembre2007"/>
      <sheetName val="dicembrnovembre2007"/>
      <sheetName val="dicembrenovembre2007"/>
      <sheetName val="dicembreovembre2007"/>
      <sheetName val="dicembrevembre2007"/>
      <sheetName val="dicembreembre2007"/>
      <sheetName val="dicembrembre2007"/>
      <sheetName val="dicembrebre2007"/>
      <sheetName val="dicembrere2007"/>
      <sheetName val="dicembree2007"/>
      <sheetName val="d2007"/>
      <sheetName val="di2007"/>
      <sheetName val="dic2007"/>
      <sheetName val="dicem2007"/>
      <sheetName val="dicemb2007"/>
      <sheetName val="dicembr2007"/>
      <sheetName val="novembree2007"/>
      <sheetName val="nottobre2007"/>
      <sheetName val="noottobre2007"/>
      <sheetName val="novottobre2007"/>
      <sheetName val="noveottobre2007"/>
      <sheetName val="novemottobre2007"/>
      <sheetName val="novembottobre2007"/>
      <sheetName val="novembrottobre2007"/>
      <sheetName val="novembreottobre2007"/>
      <sheetName val="novembrettobre2007"/>
      <sheetName val="novembretobre2007"/>
      <sheetName val="novembreobre2007"/>
      <sheetName val="novembrebre2007"/>
      <sheetName val="novembrere2007"/>
      <sheetName val="dicemv2007"/>
      <sheetName val="dicembre2005"/>
      <sheetName val="dicembre20075"/>
      <sheetName val="fm2007"/>
      <sheetName val="f2007"/>
      <sheetName val="2007"/>
      <sheetName val="m2007"/>
      <sheetName val="ma2007"/>
      <sheetName val="mar2007"/>
      <sheetName val="marz2007"/>
      <sheetName val="a2007"/>
      <sheetName val="ap2007"/>
      <sheetName val="apr2007"/>
      <sheetName val="apri2007"/>
      <sheetName val="april2007"/>
      <sheetName val="mag2007"/>
      <sheetName val="magg2007"/>
      <sheetName val="maggi2007"/>
      <sheetName val="g2007"/>
      <sheetName val="gi2007"/>
      <sheetName val="giu2007"/>
      <sheetName val="giug2007"/>
      <sheetName val="giugn2007"/>
      <sheetName val="l2007"/>
      <sheetName val="lu2007"/>
      <sheetName val="lug2007"/>
      <sheetName val="lugl2007"/>
      <sheetName val="lugli2007"/>
      <sheetName val="ao2007"/>
      <sheetName val="ago2007"/>
      <sheetName val="agoo2007"/>
      <sheetName val="agoso2007"/>
      <sheetName val="s2007"/>
      <sheetName val="se2007"/>
      <sheetName val="set2007"/>
      <sheetName val="sett2007"/>
      <sheetName val="sette2007"/>
      <sheetName val="settem2007"/>
      <sheetName val="settemb2007"/>
      <sheetName val="settembr2007"/>
      <sheetName val="novembre20087"/>
      <sheetName val="novembre2008"/>
      <sheetName val="gennaio2008"/>
      <sheetName val="gennaio20078"/>
      <sheetName val="gennaio2004"/>
      <sheetName val="gennaio20074"/>
      <sheetName val="febbraio2003"/>
      <sheetName val="febbraio20073"/>
      <sheetName val="gennaio2006"/>
      <sheetName val="gennaio20076"/>
      <sheetName val="febbraio2006"/>
      <sheetName val="febbraio20076"/>
      <sheetName val="marzo2006"/>
      <sheetName val="marzo20076"/>
      <sheetName val="aprile2006"/>
      <sheetName val="aprile20076"/>
      <sheetName val="maggio2006"/>
      <sheetName val="maggio20076"/>
      <sheetName val="giugno2006"/>
      <sheetName val="giugno20076"/>
      <sheetName val="luglio2006"/>
      <sheetName val="luglio20076"/>
      <sheetName val="agosto2006"/>
      <sheetName val="agosto20076"/>
      <sheetName val="settembre2006"/>
      <sheetName val="settembre20076"/>
      <sheetName val="ottobre2006"/>
      <sheetName val="ottobre20076"/>
      <sheetName val="luglio20087"/>
      <sheetName val="luglio2008"/>
      <sheetName val="febbraio2005"/>
      <sheetName val="febbraio20075"/>
      <sheetName val="maggio2005"/>
      <sheetName val="maggio20075"/>
      <sheetName val="dicembre2008"/>
      <sheetName val="dicembre20078"/>
    </sheetNames>
    <sheetDataSet>
      <sheetData sheetId="0">
        <row r="11">
          <cell r="B11">
            <v>1.2</v>
          </cell>
        </row>
        <row r="43">
          <cell r="D43">
            <v>-5</v>
          </cell>
        </row>
        <row r="44">
          <cell r="D44">
            <v>20.2</v>
          </cell>
        </row>
        <row r="51">
          <cell r="D51">
            <v>1.5193548387096771</v>
          </cell>
        </row>
        <row r="52">
          <cell r="D52">
            <v>10.990322580645163</v>
          </cell>
        </row>
        <row r="53">
          <cell r="D53">
            <v>4.9266129032258057</v>
          </cell>
          <cell r="I53">
            <v>4.9266129032258057</v>
          </cell>
        </row>
        <row r="54">
          <cell r="D54">
            <v>9.4709677419354854</v>
          </cell>
        </row>
        <row r="55">
          <cell r="D55">
            <v>33</v>
          </cell>
        </row>
        <row r="56">
          <cell r="D56">
            <v>0</v>
          </cell>
        </row>
        <row r="59">
          <cell r="D59">
            <v>11</v>
          </cell>
        </row>
      </sheetData>
      <sheetData sheetId="1">
        <row r="11">
          <cell r="B11">
            <v>-1</v>
          </cell>
        </row>
        <row r="43">
          <cell r="D43">
            <v>-1.7</v>
          </cell>
        </row>
        <row r="44">
          <cell r="D44">
            <v>18.2</v>
          </cell>
        </row>
        <row r="53">
          <cell r="D53">
            <v>5.5669642857142856</v>
          </cell>
          <cell r="I53">
            <v>5.2467885944700452</v>
          </cell>
        </row>
        <row r="55">
          <cell r="D55">
            <v>2</v>
          </cell>
        </row>
        <row r="56">
          <cell r="D56">
            <v>0</v>
          </cell>
        </row>
        <row r="59">
          <cell r="D59">
            <v>7</v>
          </cell>
        </row>
      </sheetData>
      <sheetData sheetId="2">
        <row r="11">
          <cell r="B11">
            <v>3.4</v>
          </cell>
        </row>
        <row r="43">
          <cell r="D43">
            <v>-2.5</v>
          </cell>
        </row>
        <row r="44">
          <cell r="D44">
            <v>20.399999999999999</v>
          </cell>
        </row>
        <row r="53">
          <cell r="D53">
            <v>8.502419354838711</v>
          </cell>
          <cell r="I53">
            <v>6.3319988479262674</v>
          </cell>
        </row>
        <row r="55">
          <cell r="D55">
            <v>64</v>
          </cell>
        </row>
        <row r="56">
          <cell r="D56">
            <v>0</v>
          </cell>
        </row>
        <row r="59">
          <cell r="D59">
            <v>2</v>
          </cell>
        </row>
      </sheetData>
      <sheetData sheetId="3">
        <row r="11">
          <cell r="B11">
            <v>6.1</v>
          </cell>
        </row>
        <row r="43">
          <cell r="D43">
            <v>4.3</v>
          </cell>
        </row>
        <row r="44">
          <cell r="D44">
            <v>26.5</v>
          </cell>
        </row>
        <row r="53">
          <cell r="D53">
            <v>15.17</v>
          </cell>
          <cell r="I53">
            <v>8.5414991359447008</v>
          </cell>
        </row>
        <row r="55">
          <cell r="D55">
            <v>46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4">
        <row r="11">
          <cell r="B11">
            <v>12.4</v>
          </cell>
        </row>
        <row r="43">
          <cell r="D43">
            <v>5.7</v>
          </cell>
        </row>
        <row r="44">
          <cell r="D44">
            <v>30.6</v>
          </cell>
        </row>
        <row r="51">
          <cell r="D51">
            <v>11.41935483870968</v>
          </cell>
        </row>
        <row r="52">
          <cell r="D52">
            <v>21.977419354838709</v>
          </cell>
        </row>
        <row r="53">
          <cell r="D53">
            <v>16.391129032258064</v>
          </cell>
          <cell r="I53">
            <v>10.111425115207373</v>
          </cell>
        </row>
        <row r="54">
          <cell r="D54">
            <v>10.558064516129035</v>
          </cell>
        </row>
        <row r="55">
          <cell r="D55">
            <v>276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10.7</v>
          </cell>
        </row>
        <row r="43">
          <cell r="D43">
            <v>9.6999999999999993</v>
          </cell>
        </row>
        <row r="44">
          <cell r="D44">
            <v>28</v>
          </cell>
        </row>
        <row r="51">
          <cell r="D51">
            <v>14.973333333333333</v>
          </cell>
        </row>
        <row r="52">
          <cell r="D52">
            <v>23.696666666666665</v>
          </cell>
        </row>
        <row r="53">
          <cell r="D53">
            <v>19.150833333333331</v>
          </cell>
          <cell r="I53">
            <v>11.6179931515617</v>
          </cell>
        </row>
        <row r="54">
          <cell r="D54">
            <v>8.7233333333333309</v>
          </cell>
        </row>
        <row r="55">
          <cell r="D55">
            <v>198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18.7</v>
          </cell>
        </row>
        <row r="43">
          <cell r="D43">
            <v>9.6999999999999993</v>
          </cell>
        </row>
        <row r="44">
          <cell r="D44">
            <v>33.200000000000003</v>
          </cell>
        </row>
        <row r="51">
          <cell r="D51">
            <v>15.609677419354838</v>
          </cell>
        </row>
        <row r="52">
          <cell r="D52">
            <v>28.158064516129031</v>
          </cell>
        </row>
        <row r="53">
          <cell r="D53">
            <v>21.658064516129031</v>
          </cell>
          <cell r="I53">
            <v>13.052289060785606</v>
          </cell>
        </row>
        <row r="54">
          <cell r="D54">
            <v>12.548387096774194</v>
          </cell>
        </row>
        <row r="55">
          <cell r="D55">
            <v>16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12.8</v>
          </cell>
        </row>
        <row r="43">
          <cell r="D43">
            <v>10.7</v>
          </cell>
        </row>
        <row r="44">
          <cell r="D44">
            <v>29.6</v>
          </cell>
        </row>
        <row r="51">
          <cell r="D51">
            <v>15.238709677419354</v>
          </cell>
        </row>
        <row r="52">
          <cell r="D52">
            <v>25.483870967741939</v>
          </cell>
        </row>
        <row r="53">
          <cell r="D53">
            <v>19.856451612903225</v>
          </cell>
          <cell r="I53">
            <v>13.902809379800308</v>
          </cell>
        </row>
        <row r="54">
          <cell r="D54">
            <v>10.245161290322581</v>
          </cell>
        </row>
        <row r="55">
          <cell r="D55">
            <v>166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14.3</v>
          </cell>
        </row>
        <row r="43">
          <cell r="D43">
            <v>4.9000000000000004</v>
          </cell>
        </row>
        <row r="44">
          <cell r="D44">
            <v>28</v>
          </cell>
        </row>
        <row r="51">
          <cell r="D51">
            <v>11.2</v>
          </cell>
        </row>
        <row r="52">
          <cell r="D52">
            <v>22.603333333333339</v>
          </cell>
        </row>
        <row r="53">
          <cell r="D53">
            <v>16.192499999999999</v>
          </cell>
          <cell r="I53">
            <v>14.157219448711384</v>
          </cell>
        </row>
        <row r="54">
          <cell r="D54">
            <v>11.403333333333334</v>
          </cell>
        </row>
        <row r="55">
          <cell r="D55">
            <v>68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8.3000000000000007</v>
          </cell>
        </row>
        <row r="43">
          <cell r="D43">
            <v>-0.9</v>
          </cell>
        </row>
        <row r="44">
          <cell r="D44">
            <v>24.5</v>
          </cell>
        </row>
        <row r="51">
          <cell r="D51">
            <v>7.9387096774193555</v>
          </cell>
        </row>
        <row r="52">
          <cell r="D52">
            <v>17.699999999999996</v>
          </cell>
        </row>
        <row r="53">
          <cell r="D53">
            <v>11.886290322580642</v>
          </cell>
          <cell r="I53">
            <v>13.93012653609831</v>
          </cell>
        </row>
        <row r="55">
          <cell r="D55">
            <v>30</v>
          </cell>
        </row>
        <row r="56">
          <cell r="D56">
            <v>0</v>
          </cell>
        </row>
        <row r="59">
          <cell r="D59">
            <v>2</v>
          </cell>
        </row>
      </sheetData>
      <sheetData sheetId="10">
        <row r="11">
          <cell r="B11">
            <v>7</v>
          </cell>
        </row>
        <row r="43">
          <cell r="D43">
            <v>-4.9000000000000004</v>
          </cell>
        </row>
        <row r="44">
          <cell r="D44">
            <v>19.600000000000001</v>
          </cell>
        </row>
        <row r="51">
          <cell r="D51">
            <v>1.7200000000000004</v>
          </cell>
        </row>
        <row r="52">
          <cell r="D52">
            <v>11.990000000000002</v>
          </cell>
        </row>
        <row r="53">
          <cell r="D53">
            <v>5.3416666666666659</v>
          </cell>
          <cell r="I53">
            <v>13.14935745705907</v>
          </cell>
        </row>
        <row r="55">
          <cell r="D55">
            <v>96</v>
          </cell>
        </row>
        <row r="56">
          <cell r="D56">
            <v>0</v>
          </cell>
        </row>
        <row r="59">
          <cell r="D59">
            <v>9</v>
          </cell>
        </row>
      </sheetData>
      <sheetData sheetId="11">
        <row r="11">
          <cell r="B11">
            <v>-0.2</v>
          </cell>
        </row>
        <row r="43">
          <cell r="D43">
            <v>-6.5</v>
          </cell>
        </row>
        <row r="44">
          <cell r="D44">
            <v>16.899999999999999</v>
          </cell>
        </row>
        <row r="51">
          <cell r="D51">
            <v>-1.1258064516129032</v>
          </cell>
        </row>
        <row r="52">
          <cell r="D52">
            <v>9.8645161290322569</v>
          </cell>
        </row>
        <row r="53">
          <cell r="D53">
            <v>2.5677419354838715</v>
          </cell>
          <cell r="I53">
            <v>12.26755616359447</v>
          </cell>
        </row>
        <row r="54">
          <cell r="D54">
            <v>10.990322580645161</v>
          </cell>
        </row>
        <row r="55">
          <cell r="D55">
            <v>4</v>
          </cell>
        </row>
        <row r="56">
          <cell r="D56">
            <v>2</v>
          </cell>
        </row>
        <row r="59">
          <cell r="D59">
            <v>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6"/>
      <sheetName val="febbraio2006"/>
      <sheetName val="marzo2006"/>
      <sheetName val="aprile2006"/>
      <sheetName val="maggio2006"/>
      <sheetName val="giugno2006"/>
      <sheetName val="luglio2006"/>
      <sheetName val="agosto2006"/>
      <sheetName val="settembre2006"/>
      <sheetName val="ottobre2006"/>
      <sheetName val="novembre2006"/>
      <sheetName val="dicembre2006"/>
      <sheetName val="gennaio2001"/>
      <sheetName val="gennaio20061"/>
      <sheetName val="f2006"/>
      <sheetName val="fe2006"/>
      <sheetName val="feb2006"/>
      <sheetName val="febb2006"/>
      <sheetName val="febbr2006"/>
      <sheetName val="febbra2006"/>
      <sheetName val="febbrai2006"/>
      <sheetName val="febbraioo2006"/>
      <sheetName val="m2006"/>
      <sheetName val="ma2006"/>
      <sheetName val="mar2006"/>
      <sheetName val="marz2006"/>
      <sheetName val="a2006"/>
      <sheetName val="ap2006"/>
      <sheetName val="apr2006"/>
      <sheetName val="apri2006"/>
      <sheetName val="april2006"/>
      <sheetName val="me2006"/>
      <sheetName val="mae2006"/>
      <sheetName val="mage2006"/>
      <sheetName val="magge2006"/>
      <sheetName val="maggie2006"/>
      <sheetName val="maggioe2006"/>
      <sheetName val="mag2006"/>
      <sheetName val="magg2006"/>
      <sheetName val="maggi2006"/>
      <sheetName val="g2006"/>
      <sheetName val="gi2006"/>
      <sheetName val="giu2006"/>
      <sheetName val="giug2006"/>
      <sheetName val="giugn2006"/>
      <sheetName val="l2006"/>
      <sheetName val="lu2006"/>
      <sheetName val="lug2006"/>
      <sheetName val="lugl2006"/>
      <sheetName val="lugli2006"/>
      <sheetName val="ag2006"/>
      <sheetName val="ago2006"/>
      <sheetName val="agos2006"/>
      <sheetName val="agost2006"/>
      <sheetName val="s2006"/>
      <sheetName val="se2006"/>
      <sheetName val="set2006"/>
      <sheetName val="sett2006"/>
      <sheetName val="sette2006"/>
      <sheetName val="settem2006"/>
      <sheetName val="settemb2006"/>
      <sheetName val="settembr2006"/>
      <sheetName val="o2006"/>
      <sheetName val="ot2006"/>
      <sheetName val="ott2006"/>
      <sheetName val="otto2006"/>
      <sheetName val="ottob2006"/>
      <sheetName val="ottobr2006"/>
      <sheetName val="n2006"/>
      <sheetName val="no2006"/>
      <sheetName val="nov2006"/>
      <sheetName val="nove2006"/>
      <sheetName val="novem2006"/>
      <sheetName val="novemb2006"/>
      <sheetName val="novembr2006"/>
      <sheetName val="novembree2006"/>
      <sheetName val="d2006"/>
      <sheetName val="di2006"/>
      <sheetName val="dic2006"/>
      <sheetName val="dice2006"/>
      <sheetName val="dicem2006"/>
      <sheetName val="dicemb2006"/>
      <sheetName val="dicembr2006"/>
      <sheetName val="gennaio2004"/>
      <sheetName val="gennaio20064"/>
      <sheetName val="febbraio2003"/>
      <sheetName val="febbraio20063"/>
      <sheetName val="gennaio2005"/>
      <sheetName val="gennaio20065"/>
      <sheetName val="febbraio2005"/>
      <sheetName val="febbraio20065"/>
      <sheetName val="marzo2005"/>
      <sheetName val="marzo20065"/>
      <sheetName val="aprile2005"/>
      <sheetName val="aprile20065"/>
      <sheetName val="maggio2005"/>
      <sheetName val="maggio20065"/>
      <sheetName val="giugno2005"/>
      <sheetName val="giugno20065"/>
      <sheetName val="luglio2005"/>
      <sheetName val="luglio20065"/>
      <sheetName val="agosto2005"/>
      <sheetName val="agosto20065"/>
      <sheetName val="settembre2005"/>
      <sheetName val="settembre20065"/>
      <sheetName val="ottobre2005"/>
      <sheetName val="ottobre20065"/>
      <sheetName val="novembre2005"/>
      <sheetName val="novembre20065"/>
      <sheetName val="dicembre2005"/>
      <sheetName val="dicembre20065"/>
      <sheetName val="agosto2004"/>
      <sheetName val="agosto20064"/>
      <sheetName val="novembre2004"/>
      <sheetName val="novembre20064"/>
    </sheetNames>
    <sheetDataSet>
      <sheetData sheetId="0">
        <row r="11">
          <cell r="B11">
            <v>-3.4</v>
          </cell>
        </row>
        <row r="43">
          <cell r="D43">
            <v>-8</v>
          </cell>
        </row>
        <row r="44">
          <cell r="D44">
            <v>13.7</v>
          </cell>
        </row>
        <row r="51">
          <cell r="D51">
            <v>-3.3000000000000012</v>
          </cell>
        </row>
        <row r="52">
          <cell r="D52">
            <v>6.8903225806451589</v>
          </cell>
        </row>
        <row r="53">
          <cell r="D53">
            <v>0.27258064516129032</v>
          </cell>
          <cell r="I53">
            <v>0.27258064516129032</v>
          </cell>
        </row>
        <row r="54">
          <cell r="D54">
            <v>10.19032258064516</v>
          </cell>
        </row>
        <row r="55">
          <cell r="D55">
            <v>76</v>
          </cell>
        </row>
        <row r="56">
          <cell r="D56">
            <v>21</v>
          </cell>
        </row>
        <row r="59">
          <cell r="D59">
            <v>26</v>
          </cell>
        </row>
      </sheetData>
      <sheetData sheetId="1">
        <row r="11">
          <cell r="B11">
            <v>0.4</v>
          </cell>
        </row>
        <row r="43">
          <cell r="D43">
            <v>-6</v>
          </cell>
        </row>
        <row r="44">
          <cell r="D44">
            <v>15.4</v>
          </cell>
        </row>
        <row r="53">
          <cell r="D53">
            <v>1.8830357142857146</v>
          </cell>
          <cell r="I53">
            <v>1.0778081797235024</v>
          </cell>
        </row>
        <row r="55">
          <cell r="D55">
            <v>92</v>
          </cell>
        </row>
        <row r="56">
          <cell r="D56">
            <v>0</v>
          </cell>
        </row>
        <row r="59">
          <cell r="D59">
            <v>19</v>
          </cell>
        </row>
      </sheetData>
      <sheetData sheetId="2">
        <row r="11">
          <cell r="B11">
            <v>-4.5</v>
          </cell>
        </row>
        <row r="43">
          <cell r="D43">
            <v>-6.2</v>
          </cell>
        </row>
        <row r="44">
          <cell r="D44">
            <v>19.5</v>
          </cell>
        </row>
        <row r="53">
          <cell r="D53">
            <v>5.7967741935483881</v>
          </cell>
          <cell r="I53">
            <v>2.6507968509984643</v>
          </cell>
        </row>
        <row r="55">
          <cell r="D55">
            <v>40</v>
          </cell>
        </row>
        <row r="56">
          <cell r="D56">
            <v>2</v>
          </cell>
        </row>
        <row r="59">
          <cell r="D59">
            <v>12</v>
          </cell>
        </row>
      </sheetData>
      <sheetData sheetId="3">
        <row r="11">
          <cell r="B11">
            <v>6.6</v>
          </cell>
        </row>
        <row r="43">
          <cell r="D43">
            <v>1.2</v>
          </cell>
        </row>
        <row r="44">
          <cell r="D44">
            <v>22.4</v>
          </cell>
        </row>
        <row r="53">
          <cell r="D53">
            <v>11.57</v>
          </cell>
          <cell r="I53">
            <v>4.8805976382488483</v>
          </cell>
        </row>
        <row r="55">
          <cell r="D55">
            <v>74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4">
        <row r="11">
          <cell r="B11">
            <v>7.1</v>
          </cell>
        </row>
        <row r="43">
          <cell r="D43">
            <v>4.4000000000000004</v>
          </cell>
        </row>
        <row r="44">
          <cell r="D44">
            <v>26.2</v>
          </cell>
        </row>
        <row r="51">
          <cell r="D51">
            <v>11.041935483870965</v>
          </cell>
        </row>
        <row r="52">
          <cell r="D52">
            <v>20.470967741935485</v>
          </cell>
        </row>
        <row r="53">
          <cell r="D53">
            <v>15.604838709677418</v>
          </cell>
          <cell r="I53">
            <v>7.0254458525345624</v>
          </cell>
        </row>
        <row r="54">
          <cell r="D54">
            <v>9.4290322580645167</v>
          </cell>
        </row>
        <row r="55">
          <cell r="D55">
            <v>124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3.3</v>
          </cell>
        </row>
        <row r="43">
          <cell r="D43">
            <v>3.3</v>
          </cell>
        </row>
        <row r="44">
          <cell r="D44">
            <v>30.7</v>
          </cell>
        </row>
        <row r="51">
          <cell r="D51">
            <v>14.186666666666667</v>
          </cell>
        </row>
        <row r="52">
          <cell r="D52">
            <v>26.096666666666675</v>
          </cell>
        </row>
        <row r="53">
          <cell r="D53">
            <v>19.993333333333332</v>
          </cell>
          <cell r="I53">
            <v>9.1867604326676915</v>
          </cell>
        </row>
        <row r="54">
          <cell r="D54">
            <v>11.909999999999998</v>
          </cell>
        </row>
        <row r="55">
          <cell r="D55">
            <v>30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17.7</v>
          </cell>
        </row>
        <row r="43">
          <cell r="D43">
            <v>14</v>
          </cell>
        </row>
        <row r="44">
          <cell r="D44">
            <v>33.799999999999997</v>
          </cell>
        </row>
        <row r="51">
          <cell r="D51">
            <v>18.506451612903227</v>
          </cell>
        </row>
        <row r="52">
          <cell r="D52">
            <v>29.832258064516132</v>
          </cell>
        </row>
        <row r="53">
          <cell r="D53">
            <v>23.70322580645162</v>
          </cell>
          <cell r="I53">
            <v>11.26054120035111</v>
          </cell>
        </row>
        <row r="54">
          <cell r="D54">
            <v>11.325806451612902</v>
          </cell>
        </row>
        <row r="55">
          <cell r="D55">
            <v>72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19.399999999999999</v>
          </cell>
        </row>
        <row r="43">
          <cell r="D43">
            <v>8.5</v>
          </cell>
        </row>
        <row r="44">
          <cell r="D44">
            <v>30.9</v>
          </cell>
        </row>
        <row r="51">
          <cell r="D51">
            <v>13.793548387096775</v>
          </cell>
        </row>
        <row r="52">
          <cell r="D52">
            <v>24.738709677419351</v>
          </cell>
        </row>
        <row r="53">
          <cell r="D53">
            <v>18.912903225806449</v>
          </cell>
          <cell r="I53">
            <v>12.217086453533026</v>
          </cell>
        </row>
        <row r="54">
          <cell r="D54">
            <v>10.945161290322579</v>
          </cell>
        </row>
        <row r="55">
          <cell r="D55">
            <v>110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9.8000000000000007</v>
          </cell>
        </row>
        <row r="43">
          <cell r="D43">
            <v>9.8000000000000007</v>
          </cell>
        </row>
        <row r="44">
          <cell r="D44">
            <v>31.6</v>
          </cell>
        </row>
        <row r="51">
          <cell r="D51">
            <v>14.440000000000003</v>
          </cell>
        </row>
        <row r="52">
          <cell r="D52">
            <v>23.873333333333331</v>
          </cell>
        </row>
        <row r="53">
          <cell r="D53">
            <v>18.561666666666664</v>
          </cell>
          <cell r="I53">
            <v>12.922039810547876</v>
          </cell>
        </row>
        <row r="54">
          <cell r="D54">
            <v>9.4333333333333353</v>
          </cell>
        </row>
        <row r="55">
          <cell r="D55">
            <v>386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14.6</v>
          </cell>
        </row>
        <row r="43">
          <cell r="D43">
            <v>5.6</v>
          </cell>
        </row>
        <row r="44">
          <cell r="D44">
            <v>24.2</v>
          </cell>
        </row>
        <row r="51">
          <cell r="D51">
            <v>10.219354838709675</v>
          </cell>
        </row>
        <row r="52">
          <cell r="D52">
            <v>19.096774193548388</v>
          </cell>
        </row>
        <row r="53">
          <cell r="D53">
            <v>13.687903225806449</v>
          </cell>
          <cell r="I53">
            <v>12.998626152073731</v>
          </cell>
        </row>
        <row r="55">
          <cell r="D55">
            <v>60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6</v>
          </cell>
        </row>
        <row r="43">
          <cell r="D43">
            <v>-1.3</v>
          </cell>
        </row>
        <row r="44">
          <cell r="D44">
            <v>20.9</v>
          </cell>
        </row>
        <row r="51">
          <cell r="D51">
            <v>4.4566666666666661</v>
          </cell>
        </row>
        <row r="52">
          <cell r="D52">
            <v>14.016666666666671</v>
          </cell>
        </row>
        <row r="53">
          <cell r="D53">
            <v>7.84</v>
          </cell>
          <cell r="I53">
            <v>12.529660138248847</v>
          </cell>
        </row>
        <row r="55">
          <cell r="D55">
            <v>32</v>
          </cell>
        </row>
        <row r="56">
          <cell r="D56">
            <v>0</v>
          </cell>
        </row>
        <row r="59">
          <cell r="D59">
            <v>3</v>
          </cell>
        </row>
      </sheetData>
      <sheetData sheetId="11">
        <row r="11">
          <cell r="B11">
            <v>2.2999999999999998</v>
          </cell>
        </row>
        <row r="43">
          <cell r="D43">
            <v>-3.3</v>
          </cell>
        </row>
        <row r="44">
          <cell r="D44">
            <v>15.1</v>
          </cell>
        </row>
        <row r="51">
          <cell r="D51">
            <v>0.96129032258064484</v>
          </cell>
        </row>
        <row r="52">
          <cell r="D52">
            <v>10.035483870967745</v>
          </cell>
        </row>
        <row r="53">
          <cell r="D53">
            <v>3.9935483870967747</v>
          </cell>
          <cell r="I53">
            <v>11.818317492319508</v>
          </cell>
        </row>
        <row r="54">
          <cell r="D54">
            <v>9.0741935483870968</v>
          </cell>
        </row>
        <row r="55">
          <cell r="D55">
            <v>132</v>
          </cell>
        </row>
        <row r="56">
          <cell r="D56">
            <v>0</v>
          </cell>
        </row>
        <row r="59">
          <cell r="D59">
            <v>15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5"/>
      <sheetName val="febbraio2005"/>
      <sheetName val="marzo2005"/>
      <sheetName val="aprile2005"/>
      <sheetName val="maggio2005"/>
      <sheetName val="giugno2005"/>
      <sheetName val="luglio2005"/>
      <sheetName val="agosto2005"/>
      <sheetName val="settembre2005"/>
      <sheetName val="ottobre2005"/>
      <sheetName val="novembre2005"/>
      <sheetName val="dicembre2005"/>
      <sheetName val="gennaio2004"/>
      <sheetName val="gennaio20054"/>
      <sheetName val="maggio2004"/>
      <sheetName val="maggio20054"/>
      <sheetName val="giugno2004"/>
      <sheetName val="giugno20054"/>
      <sheetName val="luglio2004"/>
      <sheetName val="luglio20054"/>
      <sheetName val="agosto2004"/>
      <sheetName val="agosto20054"/>
      <sheetName val="settembre2004"/>
      <sheetName val="settembre20054"/>
      <sheetName val="ottobre2004"/>
      <sheetName val="ottobre20054"/>
      <sheetName val="novembre2004"/>
      <sheetName val="novembre20054"/>
      <sheetName val="dicembre2004"/>
      <sheetName val="dicembre20054"/>
      <sheetName val="n2005"/>
      <sheetName val="no2005"/>
      <sheetName val="nov2005"/>
      <sheetName val="nove2005"/>
      <sheetName val="novem2005"/>
      <sheetName val="novemb2005"/>
      <sheetName val="novembr2005"/>
      <sheetName val="d2005"/>
      <sheetName val="di2005"/>
      <sheetName val="dic2005"/>
      <sheetName val="dice2005"/>
      <sheetName val="dicem2005"/>
      <sheetName val="dicemb2005"/>
      <sheetName val="dicembr2005"/>
      <sheetName val="gennaio2006"/>
      <sheetName val="gennaio20056"/>
      <sheetName val="f2005"/>
      <sheetName val="fe2005"/>
      <sheetName val="feb2005"/>
      <sheetName val="febb2005"/>
      <sheetName val="febbr2005"/>
      <sheetName val="febbra2005"/>
      <sheetName val="febbrai2005"/>
      <sheetName val="fm2005"/>
      <sheetName val="fma2005"/>
      <sheetName val="fmar2005"/>
      <sheetName val="fmarz2005"/>
      <sheetName val="fmarzo2005"/>
      <sheetName val="gennaio2001"/>
      <sheetName val="gennaio20051"/>
      <sheetName val="m2005"/>
      <sheetName val="ma2005"/>
      <sheetName val="mar2005"/>
      <sheetName val="marz2005"/>
      <sheetName val="a2005"/>
      <sheetName val="ap2005"/>
      <sheetName val="apr2005"/>
      <sheetName val="apri2005"/>
      <sheetName val="april2005"/>
      <sheetName val="mag2005"/>
      <sheetName val="magg2005"/>
      <sheetName val="maggi2005"/>
      <sheetName val="g2005"/>
      <sheetName val="gi2005"/>
      <sheetName val="giu2005"/>
      <sheetName val="giug2005"/>
      <sheetName val="giugn2005"/>
      <sheetName val="l2005"/>
      <sheetName val="lu2005"/>
      <sheetName val="lug2005"/>
      <sheetName val="lugl2005"/>
      <sheetName val="lugli2005"/>
      <sheetName val="luglioo2005"/>
      <sheetName val="ag2005"/>
      <sheetName val="ago2005"/>
      <sheetName val="agos2005"/>
      <sheetName val="agost2005"/>
      <sheetName val="s2005"/>
      <sheetName val="se2005"/>
      <sheetName val="set2005"/>
      <sheetName val="sett2005"/>
      <sheetName val="sette2005"/>
      <sheetName val="settem2005"/>
      <sheetName val="settemb2005"/>
      <sheetName val="settembr2005"/>
      <sheetName val="o2005"/>
      <sheetName val="ot2005"/>
      <sheetName val="ott2005"/>
      <sheetName val="otto2005"/>
      <sheetName val="ottob2005"/>
      <sheetName val="ottobr2005"/>
      <sheetName val="febbraio2003"/>
      <sheetName val="febbraio20053"/>
      <sheetName val="febbraio2004"/>
      <sheetName val="febbraio20054"/>
      <sheetName val="marzo2004"/>
      <sheetName val="marzo20054"/>
      <sheetName val="aprile2004"/>
      <sheetName val="aprile20054"/>
      <sheetName val="go2005"/>
      <sheetName val="gio2005"/>
      <sheetName val="giuo2005"/>
      <sheetName val="giugo2005"/>
      <sheetName val="lgiugno2005"/>
      <sheetName val="lugiugno2005"/>
      <sheetName val="luggiugno2005"/>
      <sheetName val="luglgiugno2005"/>
      <sheetName val="lugligiugno2005"/>
      <sheetName val="lugliogiugno2005"/>
      <sheetName val="luglioiugno2005"/>
      <sheetName val="lugliougno2005"/>
      <sheetName val="lugliogno2005"/>
      <sheetName val="lugliono2005"/>
      <sheetName val="aluglio2005"/>
      <sheetName val="agluglio2005"/>
      <sheetName val="agoluglio2005"/>
      <sheetName val="agosluglio2005"/>
      <sheetName val="agostluglio2005"/>
      <sheetName val="agostoluglio2005"/>
      <sheetName val="agostouglio2005"/>
      <sheetName val="agostoglio2005"/>
      <sheetName val="agostolio2005"/>
      <sheetName val="agostoio2005"/>
      <sheetName val="agostoo2005"/>
    </sheetNames>
    <sheetDataSet>
      <sheetData sheetId="0">
        <row r="11">
          <cell r="B11">
            <v>-1.8</v>
          </cell>
        </row>
        <row r="43">
          <cell r="D43">
            <v>-9.3000000000000007</v>
          </cell>
        </row>
        <row r="44">
          <cell r="D44">
            <v>18.7</v>
          </cell>
        </row>
        <row r="51">
          <cell r="D51">
            <v>-2.4419354838709677</v>
          </cell>
        </row>
        <row r="52">
          <cell r="D52">
            <v>9.112903225806452</v>
          </cell>
        </row>
        <row r="53">
          <cell r="D53">
            <v>1.7137096774193548</v>
          </cell>
          <cell r="I53">
            <v>1.7137096774193548</v>
          </cell>
        </row>
        <row r="54">
          <cell r="D54">
            <v>11.554838709677421</v>
          </cell>
        </row>
        <row r="55">
          <cell r="D55">
            <v>0</v>
          </cell>
        </row>
        <row r="56">
          <cell r="D56">
            <v>4</v>
          </cell>
        </row>
        <row r="59">
          <cell r="D59">
            <v>26</v>
          </cell>
        </row>
      </sheetData>
      <sheetData sheetId="1">
        <row r="11">
          <cell r="B11">
            <v>-2.4</v>
          </cell>
        </row>
        <row r="43">
          <cell r="D43">
            <v>-6.5</v>
          </cell>
        </row>
        <row r="44">
          <cell r="D44">
            <v>15.6</v>
          </cell>
        </row>
        <row r="53">
          <cell r="D53">
            <v>0.84642857142857131</v>
          </cell>
          <cell r="I53">
            <v>1.280069124423963</v>
          </cell>
        </row>
        <row r="55">
          <cell r="D55">
            <v>15</v>
          </cell>
        </row>
        <row r="56">
          <cell r="D56">
            <v>14</v>
          </cell>
        </row>
        <row r="59">
          <cell r="D59">
            <v>26</v>
          </cell>
        </row>
      </sheetData>
      <sheetData sheetId="2">
        <row r="11">
          <cell r="B11">
            <v>-5.8</v>
          </cell>
        </row>
        <row r="43">
          <cell r="D43">
            <v>-11.7</v>
          </cell>
        </row>
        <row r="44">
          <cell r="D44">
            <v>26</v>
          </cell>
        </row>
        <row r="53">
          <cell r="D53">
            <v>6.8161290322580639</v>
          </cell>
          <cell r="I53">
            <v>3.1254224270353301</v>
          </cell>
        </row>
        <row r="55">
          <cell r="D55">
            <v>82</v>
          </cell>
        </row>
        <row r="56">
          <cell r="D56">
            <v>7</v>
          </cell>
        </row>
        <row r="59">
          <cell r="D59">
            <v>12</v>
          </cell>
        </row>
      </sheetData>
      <sheetData sheetId="3">
        <row r="11">
          <cell r="B11">
            <v>8.8000000000000007</v>
          </cell>
        </row>
        <row r="43">
          <cell r="D43">
            <v>1.8</v>
          </cell>
        </row>
        <row r="44">
          <cell r="D44">
            <v>23.5</v>
          </cell>
        </row>
        <row r="53">
          <cell r="D53">
            <v>10.395000000000001</v>
          </cell>
          <cell r="I53">
            <v>4.9428168202764979</v>
          </cell>
        </row>
        <row r="54">
          <cell r="D54">
            <v>8.4066666666666663</v>
          </cell>
        </row>
        <row r="55">
          <cell r="D55">
            <v>162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4">
        <row r="11">
          <cell r="B11">
            <v>14.4</v>
          </cell>
        </row>
        <row r="43">
          <cell r="D43">
            <v>5.7</v>
          </cell>
        </row>
        <row r="44">
          <cell r="D44">
            <v>29.7</v>
          </cell>
        </row>
        <row r="51">
          <cell r="D51">
            <v>11.206451612903226</v>
          </cell>
        </row>
        <row r="52">
          <cell r="D52">
            <v>21.764516129032259</v>
          </cell>
        </row>
        <row r="53">
          <cell r="D53">
            <v>16.264516129032256</v>
          </cell>
          <cell r="I53">
            <v>7.2071566820276498</v>
          </cell>
        </row>
        <row r="54">
          <cell r="D54">
            <v>10.558064516129031</v>
          </cell>
        </row>
        <row r="55">
          <cell r="D55">
            <v>95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17.600000000000001</v>
          </cell>
        </row>
        <row r="43">
          <cell r="D43">
            <v>7.5</v>
          </cell>
        </row>
        <row r="44">
          <cell r="D44">
            <v>32.9</v>
          </cell>
        </row>
        <row r="51">
          <cell r="D51">
            <v>15.646666666666667</v>
          </cell>
        </row>
        <row r="52">
          <cell r="D52">
            <v>25.653333333333329</v>
          </cell>
        </row>
        <row r="53">
          <cell r="D53">
            <v>20.528333333333329</v>
          </cell>
          <cell r="I53">
            <v>9.4273527905785972</v>
          </cell>
        </row>
        <row r="54">
          <cell r="D54">
            <v>10.006666666666668</v>
          </cell>
        </row>
        <row r="55">
          <cell r="D55">
            <v>56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6">
        <row r="11">
          <cell r="B11">
            <v>17.3</v>
          </cell>
        </row>
        <row r="43">
          <cell r="D43">
            <v>11.1</v>
          </cell>
        </row>
        <row r="44">
          <cell r="D44">
            <v>31.2</v>
          </cell>
        </row>
        <row r="51">
          <cell r="D51">
            <v>16.183870967741935</v>
          </cell>
        </row>
        <row r="52">
          <cell r="D52">
            <v>27.0741935483871</v>
          </cell>
        </row>
        <row r="53">
          <cell r="D53">
            <v>21.323387096774194</v>
          </cell>
          <cell r="I53">
            <v>11.126786262892253</v>
          </cell>
        </row>
        <row r="54">
          <cell r="D54">
            <v>10.89032258064516</v>
          </cell>
        </row>
        <row r="55">
          <cell r="D55">
            <v>100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18.2</v>
          </cell>
        </row>
        <row r="43">
          <cell r="D43">
            <v>10.9</v>
          </cell>
        </row>
        <row r="44">
          <cell r="D44">
            <v>29.1</v>
          </cell>
        </row>
        <row r="51">
          <cell r="D51">
            <v>14.719354838709675</v>
          </cell>
        </row>
        <row r="52">
          <cell r="D52">
            <v>25.080645161290327</v>
          </cell>
        </row>
        <row r="53">
          <cell r="D53">
            <v>19.491129032258069</v>
          </cell>
          <cell r="I53">
            <v>12.17232910906298</v>
          </cell>
        </row>
        <row r="54">
          <cell r="D54">
            <v>10.361290322580643</v>
          </cell>
        </row>
        <row r="55">
          <cell r="D55">
            <v>70</v>
          </cell>
        </row>
        <row r="59">
          <cell r="D59">
            <v>0</v>
          </cell>
        </row>
      </sheetData>
      <sheetData sheetId="8">
        <row r="11">
          <cell r="B11">
            <v>17.899999999999999</v>
          </cell>
        </row>
        <row r="43">
          <cell r="D43">
            <v>9.1999999999999993</v>
          </cell>
        </row>
        <row r="44">
          <cell r="D44">
            <v>29.6</v>
          </cell>
        </row>
        <row r="51">
          <cell r="D51">
            <v>13.933333333333335</v>
          </cell>
        </row>
        <row r="52">
          <cell r="D52">
            <v>21.669999999999998</v>
          </cell>
        </row>
        <row r="53">
          <cell r="D53">
            <v>17.255833333333335</v>
          </cell>
          <cell r="I53">
            <v>12.737162911759688</v>
          </cell>
        </row>
        <row r="54">
          <cell r="D54">
            <v>7.7366666666666672</v>
          </cell>
        </row>
        <row r="55">
          <cell r="D55">
            <v>172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8.6999999999999993</v>
          </cell>
        </row>
        <row r="43">
          <cell r="D43">
            <v>6.3</v>
          </cell>
        </row>
        <row r="44">
          <cell r="D44">
            <v>19.600000000000001</v>
          </cell>
        </row>
        <row r="51">
          <cell r="D51">
            <v>8.9548387096774196</v>
          </cell>
        </row>
        <row r="52">
          <cell r="D52">
            <v>15.883870967741933</v>
          </cell>
        </row>
        <row r="53">
          <cell r="D53">
            <v>11.730645161290321</v>
          </cell>
          <cell r="I53">
            <v>12.636511136712752</v>
          </cell>
        </row>
        <row r="55">
          <cell r="D55">
            <v>108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10.6</v>
          </cell>
        </row>
        <row r="43">
          <cell r="D43">
            <v>-5.8</v>
          </cell>
        </row>
        <row r="44">
          <cell r="D44">
            <v>18</v>
          </cell>
        </row>
        <row r="51">
          <cell r="D51">
            <v>2.453333333333334</v>
          </cell>
        </row>
        <row r="52">
          <cell r="D52">
            <v>10.98</v>
          </cell>
        </row>
        <row r="53">
          <cell r="D53">
            <v>5.44</v>
          </cell>
          <cell r="I53">
            <v>11.982282851557047</v>
          </cell>
        </row>
        <row r="54">
          <cell r="D54">
            <v>8.5266666666666673</v>
          </cell>
        </row>
        <row r="55">
          <cell r="D55">
            <v>16</v>
          </cell>
        </row>
        <row r="56">
          <cell r="D56">
            <v>2</v>
          </cell>
        </row>
        <row r="59">
          <cell r="D59">
            <v>11</v>
          </cell>
        </row>
      </sheetData>
      <sheetData sheetId="11">
        <row r="11">
          <cell r="B11">
            <v>-3.4</v>
          </cell>
        </row>
        <row r="43">
          <cell r="D43">
            <v>-10</v>
          </cell>
        </row>
        <row r="44">
          <cell r="D44">
            <v>13.3</v>
          </cell>
        </row>
        <row r="51">
          <cell r="D51">
            <v>-2.7903225806451615</v>
          </cell>
        </row>
        <row r="52">
          <cell r="D52">
            <v>6.8354838709677432</v>
          </cell>
        </row>
        <row r="53">
          <cell r="D53">
            <v>0.57661290322580649</v>
          </cell>
          <cell r="I53">
            <v>11.031810355862776</v>
          </cell>
        </row>
        <row r="54">
          <cell r="D54">
            <v>9.6258064516128989</v>
          </cell>
        </row>
        <row r="55">
          <cell r="D55">
            <v>32</v>
          </cell>
        </row>
        <row r="56">
          <cell r="D56">
            <v>9</v>
          </cell>
        </row>
        <row r="59">
          <cell r="D59">
            <v>25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4"/>
      <sheetName val="febbraio2004"/>
      <sheetName val="marzo2004"/>
      <sheetName val="aprile2004"/>
      <sheetName val="maggio2004"/>
      <sheetName val="giugno2004"/>
      <sheetName val="luglio2004"/>
      <sheetName val="agosto2004"/>
      <sheetName val="settembre2004"/>
      <sheetName val="ottobre2004"/>
      <sheetName val="novembre2004"/>
      <sheetName val="dicembre2004"/>
      <sheetName val="matrice"/>
      <sheetName val="gennaio2005"/>
      <sheetName val="gennaio20045"/>
      <sheetName val="f2004"/>
      <sheetName val="fe2004"/>
      <sheetName val="feb2004"/>
      <sheetName val="febb2004"/>
      <sheetName val="febbr2004"/>
      <sheetName val="febbra2004"/>
      <sheetName val="febbrai2004"/>
      <sheetName val="m2004"/>
      <sheetName val="ma2004"/>
      <sheetName val="mar2004"/>
      <sheetName val="marz2004"/>
      <sheetName val="gennaio2001"/>
      <sheetName val="gennaio20041"/>
      <sheetName val="marzoo2004"/>
      <sheetName val="a2004"/>
      <sheetName val="ap2004"/>
      <sheetName val="apr2004"/>
      <sheetName val="apri2004"/>
      <sheetName val="april2004"/>
      <sheetName val="mag2004"/>
      <sheetName val="magg2004"/>
      <sheetName val="maggi2004"/>
      <sheetName val="g2004"/>
      <sheetName val="gi2004"/>
      <sheetName val="giu2004"/>
      <sheetName val="giug2004"/>
      <sheetName val="giugn2004"/>
      <sheetName val="l2004"/>
      <sheetName val="lu2004"/>
      <sheetName val="lug2004"/>
      <sheetName val="lugl2004"/>
      <sheetName val="lugli2004"/>
      <sheetName val="luglioo2004"/>
      <sheetName val="ag2004"/>
      <sheetName val="ago2004"/>
      <sheetName val="agos2004"/>
      <sheetName val="agost2004"/>
      <sheetName val="s2004"/>
      <sheetName val="se2004"/>
      <sheetName val="set2004"/>
      <sheetName val="sett2004"/>
      <sheetName val="sette2004"/>
      <sheetName val="settem2004"/>
      <sheetName val="settemb2004"/>
      <sheetName val="settembr2004"/>
      <sheetName val="settembreo2004"/>
      <sheetName val="o2004"/>
      <sheetName val="ot2004"/>
      <sheetName val="ott2004"/>
      <sheetName val="otto2004"/>
      <sheetName val="ottob2004"/>
      <sheetName val="ottobr2004"/>
      <sheetName val="n2004"/>
      <sheetName val="no2004"/>
      <sheetName val="nov2004"/>
      <sheetName val="nove2004"/>
      <sheetName val="novem2004"/>
      <sheetName val="novemb2004"/>
      <sheetName val="novembr2004"/>
      <sheetName val="de2004"/>
      <sheetName val="die2004"/>
      <sheetName val="dice2004"/>
      <sheetName val="dicee2004"/>
      <sheetName val="diceme2004"/>
      <sheetName val="dicembe2004"/>
      <sheetName val="dicembree2004"/>
      <sheetName val="dicembre2003"/>
      <sheetName val="dicembre20043"/>
      <sheetName val="febbraio2003"/>
      <sheetName val="febbraio20043"/>
      <sheetName val="febbraio2005"/>
      <sheetName val="febbraio20045"/>
    </sheetNames>
    <sheetDataSet>
      <sheetData sheetId="0">
        <row r="11">
          <cell r="B11">
            <v>-0.5</v>
          </cell>
        </row>
        <row r="43">
          <cell r="D43">
            <v>-6.6</v>
          </cell>
        </row>
        <row r="44">
          <cell r="D44">
            <v>15.6</v>
          </cell>
        </row>
        <row r="51">
          <cell r="D51">
            <v>-1.2548387096774192</v>
          </cell>
        </row>
        <row r="52">
          <cell r="D52">
            <v>7.0193548387096767</v>
          </cell>
        </row>
        <row r="53">
          <cell r="D53">
            <v>1.7717741935483871</v>
          </cell>
          <cell r="I53">
            <v>1.7717741935483871</v>
          </cell>
        </row>
        <row r="54">
          <cell r="D54">
            <v>8.2741935483870961</v>
          </cell>
        </row>
        <row r="55">
          <cell r="D55">
            <v>18</v>
          </cell>
        </row>
        <row r="56">
          <cell r="D56">
            <v>6</v>
          </cell>
        </row>
        <row r="59">
          <cell r="D59">
            <v>19</v>
          </cell>
        </row>
      </sheetData>
      <sheetData sheetId="1">
        <row r="11">
          <cell r="B11">
            <v>-1.6</v>
          </cell>
        </row>
        <row r="43">
          <cell r="D43">
            <v>-6</v>
          </cell>
        </row>
        <row r="44">
          <cell r="D44">
            <v>17.3</v>
          </cell>
        </row>
        <row r="53">
          <cell r="D53">
            <v>3.1594827586206899</v>
          </cell>
          <cell r="I53">
            <v>2.4656284760845386</v>
          </cell>
        </row>
        <row r="55">
          <cell r="D55">
            <v>54</v>
          </cell>
        </row>
        <row r="56">
          <cell r="D56">
            <v>80</v>
          </cell>
        </row>
        <row r="59">
          <cell r="D59">
            <v>14</v>
          </cell>
        </row>
      </sheetData>
      <sheetData sheetId="2">
        <row r="11">
          <cell r="B11">
            <v>-5.8</v>
          </cell>
        </row>
        <row r="43">
          <cell r="D43">
            <v>-5.8</v>
          </cell>
        </row>
        <row r="44">
          <cell r="D44">
            <v>21.5</v>
          </cell>
        </row>
        <row r="53">
          <cell r="D53">
            <v>6.6137096774193544</v>
          </cell>
          <cell r="I53">
            <v>3.8483222098628107</v>
          </cell>
        </row>
        <row r="55">
          <cell r="D55">
            <v>32</v>
          </cell>
        </row>
        <row r="56">
          <cell r="D56">
            <v>5</v>
          </cell>
        </row>
        <row r="59">
          <cell r="D59">
            <v>7</v>
          </cell>
        </row>
      </sheetData>
      <sheetData sheetId="3">
        <row r="11">
          <cell r="B11">
            <v>2.8</v>
          </cell>
        </row>
        <row r="43">
          <cell r="D43">
            <v>0</v>
          </cell>
        </row>
        <row r="44">
          <cell r="D44">
            <v>24.1</v>
          </cell>
        </row>
        <row r="53">
          <cell r="D53">
            <v>10.430833333333332</v>
          </cell>
          <cell r="I53">
            <v>5.4939499907304405</v>
          </cell>
        </row>
        <row r="54">
          <cell r="D54">
            <v>10.136666666666665</v>
          </cell>
        </row>
        <row r="55">
          <cell r="D55">
            <v>290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4">
        <row r="11">
          <cell r="B11">
            <v>7.3</v>
          </cell>
        </row>
        <row r="43">
          <cell r="D43">
            <v>1.6</v>
          </cell>
        </row>
        <row r="44">
          <cell r="D44">
            <v>26.4</v>
          </cell>
        </row>
        <row r="51">
          <cell r="D51">
            <v>9.0548387096774192</v>
          </cell>
        </row>
        <row r="52">
          <cell r="D52">
            <v>19.183870967741928</v>
          </cell>
        </row>
        <row r="53">
          <cell r="D53">
            <v>13.764516129032257</v>
          </cell>
          <cell r="I53">
            <v>7.1480632183908046</v>
          </cell>
        </row>
        <row r="54">
          <cell r="D54">
            <v>10.129032258064518</v>
          </cell>
        </row>
        <row r="55">
          <cell r="D55">
            <v>316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11.5</v>
          </cell>
        </row>
        <row r="43">
          <cell r="D43">
            <v>9.6999999999999993</v>
          </cell>
        </row>
        <row r="44">
          <cell r="D44">
            <v>30.6</v>
          </cell>
        </row>
        <row r="51">
          <cell r="D51">
            <v>14.173333333333334</v>
          </cell>
        </row>
        <row r="52">
          <cell r="D52">
            <v>24.99</v>
          </cell>
        </row>
        <row r="53">
          <cell r="D53">
            <v>19.276666666666664</v>
          </cell>
          <cell r="I53">
            <v>9.1694971264367808</v>
          </cell>
        </row>
        <row r="54">
          <cell r="D54">
            <v>10.816666666666665</v>
          </cell>
        </row>
        <row r="55">
          <cell r="D55">
            <v>44</v>
          </cell>
        </row>
        <row r="59">
          <cell r="D59">
            <v>0</v>
          </cell>
        </row>
      </sheetData>
      <sheetData sheetId="6">
        <row r="11">
          <cell r="B11">
            <v>17.399999999999999</v>
          </cell>
        </row>
        <row r="43">
          <cell r="D43">
            <v>9.1</v>
          </cell>
        </row>
        <row r="44">
          <cell r="D44">
            <v>32</v>
          </cell>
        </row>
        <row r="51">
          <cell r="D51">
            <v>15.454838709677421</v>
          </cell>
        </row>
        <row r="52">
          <cell r="D52">
            <v>26.451612903225811</v>
          </cell>
        </row>
        <row r="53">
          <cell r="D53">
            <v>20.66532258064516</v>
          </cell>
          <cell r="I53">
            <v>10.811757905609406</v>
          </cell>
        </row>
        <row r="54">
          <cell r="D54">
            <v>10.996774193548385</v>
          </cell>
        </row>
        <row r="55">
          <cell r="D55">
            <v>116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18.5</v>
          </cell>
        </row>
        <row r="43">
          <cell r="D43">
            <v>10.3</v>
          </cell>
        </row>
        <row r="44">
          <cell r="D44">
            <v>31</v>
          </cell>
        </row>
        <row r="51">
          <cell r="D51">
            <v>15.987096774193551</v>
          </cell>
        </row>
        <row r="52">
          <cell r="D52">
            <v>26.235483870967737</v>
          </cell>
        </row>
        <row r="53">
          <cell r="D53">
            <v>20.639516129032259</v>
          </cell>
          <cell r="I53">
            <v>12.040227683537262</v>
          </cell>
        </row>
        <row r="54">
          <cell r="D54">
            <v>10.248387096774193</v>
          </cell>
        </row>
        <row r="55">
          <cell r="D55">
            <v>328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15.8</v>
          </cell>
        </row>
        <row r="43">
          <cell r="D43">
            <v>6</v>
          </cell>
        </row>
        <row r="44">
          <cell r="D44">
            <v>30</v>
          </cell>
        </row>
        <row r="51">
          <cell r="D51">
            <v>13.080000000000002</v>
          </cell>
        </row>
        <row r="52">
          <cell r="D52">
            <v>23.213333333333331</v>
          </cell>
        </row>
        <row r="53">
          <cell r="D53">
            <v>17.39083333333333</v>
          </cell>
          <cell r="I53">
            <v>12.634739422403491</v>
          </cell>
        </row>
        <row r="54">
          <cell r="D54">
            <v>10.133333333333335</v>
          </cell>
        </row>
        <row r="55">
          <cell r="D55">
            <v>74</v>
          </cell>
        </row>
        <row r="59">
          <cell r="D59">
            <v>0</v>
          </cell>
        </row>
      </sheetData>
      <sheetData sheetId="9">
        <row r="11">
          <cell r="B11">
            <v>13.6</v>
          </cell>
        </row>
        <row r="43">
          <cell r="D43">
            <v>3.6</v>
          </cell>
        </row>
        <row r="44">
          <cell r="D44">
            <v>21.9</v>
          </cell>
        </row>
        <row r="51">
          <cell r="D51">
            <v>10.42258064516129</v>
          </cell>
        </row>
        <row r="52">
          <cell r="D52">
            <v>16.406451612903222</v>
          </cell>
        </row>
        <row r="53">
          <cell r="D53">
            <v>12.881451612903225</v>
          </cell>
          <cell r="I53">
            <v>12.659410641453466</v>
          </cell>
        </row>
        <row r="55">
          <cell r="D55">
            <v>282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0">
        <row r="11">
          <cell r="B11">
            <v>12.4</v>
          </cell>
        </row>
        <row r="43">
          <cell r="D43">
            <v>-1.9</v>
          </cell>
        </row>
        <row r="44">
          <cell r="D44">
            <v>20.399999999999999</v>
          </cell>
        </row>
        <row r="51">
          <cell r="D51">
            <v>3.1799999999999993</v>
          </cell>
        </row>
        <row r="52">
          <cell r="D52">
            <v>12.946666666666667</v>
          </cell>
        </row>
        <row r="53">
          <cell r="D53">
            <v>6.645833333333333</v>
          </cell>
          <cell r="I53">
            <v>12.112721795260727</v>
          </cell>
        </row>
        <row r="54">
          <cell r="D54">
            <v>9.7666666666666675</v>
          </cell>
        </row>
        <row r="55">
          <cell r="D55">
            <v>182</v>
          </cell>
        </row>
        <row r="56">
          <cell r="D56">
            <v>0</v>
          </cell>
        </row>
        <row r="59">
          <cell r="D59">
            <v>8</v>
          </cell>
        </row>
      </sheetData>
      <sheetData sheetId="11">
        <row r="11">
          <cell r="B11">
            <v>2.7</v>
          </cell>
        </row>
        <row r="43">
          <cell r="D43">
            <v>-5.6</v>
          </cell>
        </row>
        <row r="44">
          <cell r="D44">
            <v>15.1</v>
          </cell>
        </row>
        <row r="51">
          <cell r="D51">
            <v>0.23870967741935475</v>
          </cell>
        </row>
        <row r="52">
          <cell r="D52">
            <v>9.5774193548387103</v>
          </cell>
        </row>
        <row r="53">
          <cell r="D53">
            <v>3.4903225806451608</v>
          </cell>
          <cell r="I53">
            <v>11.394188527376096</v>
          </cell>
        </row>
        <row r="54">
          <cell r="D54">
            <v>9.3387096774193523</v>
          </cell>
        </row>
        <row r="55">
          <cell r="D55">
            <v>66</v>
          </cell>
        </row>
        <row r="56">
          <cell r="D56">
            <v>0</v>
          </cell>
        </row>
        <row r="59">
          <cell r="D59">
            <v>12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ennaio2003"/>
      <sheetName val="febbraio2003"/>
      <sheetName val="marzo2003"/>
      <sheetName val="aprile2003"/>
      <sheetName val="maggio2003"/>
      <sheetName val="giugno2003"/>
      <sheetName val="luglio2003"/>
      <sheetName val="agosto2003"/>
      <sheetName val="settembre2003"/>
      <sheetName val="ottobre2003"/>
      <sheetName val="novembre2003"/>
      <sheetName val="dicembre2003"/>
      <sheetName val="matrice"/>
      <sheetName val="gennaio2005"/>
      <sheetName val="gennaio20035"/>
      <sheetName val="f2003"/>
      <sheetName val="fe2003"/>
      <sheetName val="feb2003"/>
      <sheetName val="febb2003"/>
      <sheetName val="febbr2003"/>
      <sheetName val="febbra2003"/>
      <sheetName val="febbrai2003"/>
      <sheetName val="m2003"/>
      <sheetName val="ma2003"/>
      <sheetName val="mar2003"/>
      <sheetName val="marz2003"/>
      <sheetName val="gennaio2001"/>
      <sheetName val="gennaio20031"/>
      <sheetName val="fo2003"/>
      <sheetName val="feo2003"/>
      <sheetName val="febo2003"/>
      <sheetName val="febbo2003"/>
      <sheetName val="febbro2003"/>
      <sheetName val="febbrao2003"/>
      <sheetName val="a2003"/>
      <sheetName val="ap2003"/>
      <sheetName val="apr2003"/>
      <sheetName val="apri2003"/>
      <sheetName val="april2003"/>
      <sheetName val="aprileo2003"/>
      <sheetName val="mag2003"/>
      <sheetName val="magg2003"/>
      <sheetName val="maggi2003"/>
      <sheetName val="g2003"/>
      <sheetName val="gi2003"/>
      <sheetName val="giu2003"/>
      <sheetName val="giug2003"/>
      <sheetName val="giugn2003"/>
      <sheetName val="lo2003"/>
      <sheetName val="luo2003"/>
      <sheetName val="lugo2003"/>
      <sheetName val="luglo2003"/>
      <sheetName val="ag2003"/>
      <sheetName val="ago2003"/>
      <sheetName val="agos2003"/>
      <sheetName val="agost2003"/>
      <sheetName val="agostoo2003"/>
      <sheetName val="s2003"/>
      <sheetName val="se2003"/>
      <sheetName val="set2003"/>
      <sheetName val="sett2003"/>
      <sheetName val="sette2003"/>
      <sheetName val="settem2003"/>
      <sheetName val="settemb2003"/>
      <sheetName val="settembr2003"/>
      <sheetName val="o2003"/>
      <sheetName val="ot2003"/>
      <sheetName val="ott2003"/>
      <sheetName val="otto2003"/>
      <sheetName val="ottob2003"/>
      <sheetName val="ottobr2003"/>
      <sheetName val="n2003"/>
      <sheetName val="no2003"/>
      <sheetName val="nov2003"/>
      <sheetName val="nove2003"/>
      <sheetName val="novem2003"/>
      <sheetName val="novemb2003"/>
      <sheetName val="novembr2003"/>
      <sheetName val="d2003"/>
      <sheetName val="di2003"/>
      <sheetName val="dic2003"/>
      <sheetName val="dice2003"/>
      <sheetName val="dicem2003"/>
      <sheetName val="dicemb2003"/>
      <sheetName val="dicembr2003"/>
      <sheetName val="dicembree2003"/>
    </sheetNames>
    <sheetDataSet>
      <sheetData sheetId="0">
        <row r="11">
          <cell r="B11">
            <v>0.6</v>
          </cell>
        </row>
        <row r="43">
          <cell r="D43">
            <v>-8</v>
          </cell>
        </row>
        <row r="44">
          <cell r="D44">
            <v>20.5</v>
          </cell>
        </row>
        <row r="51">
          <cell r="D51">
            <v>-1.1903225806451612</v>
          </cell>
        </row>
        <row r="52">
          <cell r="D52">
            <v>7.9032258064516139</v>
          </cell>
        </row>
        <row r="53">
          <cell r="D53">
            <v>1.9798387096774197</v>
          </cell>
          <cell r="I53">
            <v>1.9798387096774197</v>
          </cell>
        </row>
        <row r="54">
          <cell r="D54">
            <v>9.0935483870967726</v>
          </cell>
        </row>
        <row r="55">
          <cell r="D55">
            <v>37</v>
          </cell>
        </row>
        <row r="56">
          <cell r="D56">
            <v>9</v>
          </cell>
        </row>
        <row r="59">
          <cell r="D59">
            <v>22</v>
          </cell>
        </row>
      </sheetData>
      <sheetData sheetId="1">
        <row r="11">
          <cell r="B11">
            <v>-5.9</v>
          </cell>
        </row>
        <row r="43">
          <cell r="D43">
            <v>-7.7</v>
          </cell>
        </row>
        <row r="44">
          <cell r="D44">
            <v>12.1</v>
          </cell>
        </row>
        <row r="53">
          <cell r="D53">
            <v>0.11160714285714292</v>
          </cell>
          <cell r="I53">
            <v>1.0457229262672814</v>
          </cell>
        </row>
        <row r="55">
          <cell r="D55">
            <v>20</v>
          </cell>
        </row>
        <row r="56">
          <cell r="D56">
            <v>14</v>
          </cell>
        </row>
        <row r="59">
          <cell r="D59">
            <v>28</v>
          </cell>
        </row>
      </sheetData>
      <sheetData sheetId="2">
        <row r="11">
          <cell r="B11">
            <v>0.1</v>
          </cell>
        </row>
        <row r="43">
          <cell r="D43">
            <v>-2.1</v>
          </cell>
        </row>
        <row r="44">
          <cell r="D44">
            <v>21.4</v>
          </cell>
        </row>
        <row r="53">
          <cell r="D53">
            <v>7.8596774193548367</v>
          </cell>
          <cell r="I53">
            <v>3.3170410906297998</v>
          </cell>
        </row>
        <row r="55">
          <cell r="D55">
            <v>0</v>
          </cell>
        </row>
        <row r="56">
          <cell r="D56">
            <v>0</v>
          </cell>
        </row>
        <row r="59">
          <cell r="D59">
            <v>5</v>
          </cell>
        </row>
      </sheetData>
      <sheetData sheetId="3">
        <row r="11">
          <cell r="B11">
            <v>10.3</v>
          </cell>
        </row>
        <row r="43">
          <cell r="D43">
            <v>-3.3</v>
          </cell>
        </row>
        <row r="44">
          <cell r="D44">
            <v>23.6</v>
          </cell>
        </row>
        <row r="53">
          <cell r="D53">
            <v>10.511666666666665</v>
          </cell>
          <cell r="I53">
            <v>5.115697484639016</v>
          </cell>
        </row>
        <row r="54">
          <cell r="D54">
            <v>10.233333333333336</v>
          </cell>
        </row>
        <row r="55">
          <cell r="D55">
            <v>86</v>
          </cell>
        </row>
        <row r="56">
          <cell r="D56">
            <v>0</v>
          </cell>
        </row>
        <row r="59">
          <cell r="D59">
            <v>2</v>
          </cell>
        </row>
      </sheetData>
      <sheetData sheetId="4">
        <row r="11">
          <cell r="B11">
            <v>9.9</v>
          </cell>
        </row>
        <row r="43">
          <cell r="D43">
            <v>4.7</v>
          </cell>
        </row>
        <row r="44">
          <cell r="D44">
            <v>28.1</v>
          </cell>
        </row>
        <row r="51">
          <cell r="D51">
            <v>11.593548387096769</v>
          </cell>
        </row>
        <row r="52">
          <cell r="D52">
            <v>23.412903225806446</v>
          </cell>
        </row>
        <row r="53">
          <cell r="D53">
            <v>17.004838709677419</v>
          </cell>
          <cell r="I53">
            <v>7.4935257296466968</v>
          </cell>
        </row>
        <row r="54">
          <cell r="D54">
            <v>11.819354838709678</v>
          </cell>
        </row>
        <row r="55">
          <cell r="D55">
            <v>58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5">
        <row r="11">
          <cell r="B11">
            <v>16.3</v>
          </cell>
        </row>
        <row r="43">
          <cell r="D43">
            <v>14.7</v>
          </cell>
        </row>
        <row r="44">
          <cell r="D44">
            <v>33.5</v>
          </cell>
        </row>
        <row r="51">
          <cell r="D51">
            <v>17.766666666666669</v>
          </cell>
        </row>
        <row r="52">
          <cell r="D52">
            <v>29.390000000000008</v>
          </cell>
        </row>
        <row r="53">
          <cell r="D53">
            <v>23.049166666666672</v>
          </cell>
          <cell r="I53">
            <v>10.08613255248336</v>
          </cell>
        </row>
        <row r="54">
          <cell r="D54">
            <v>11.623333333333335</v>
          </cell>
        </row>
        <row r="55">
          <cell r="D55">
            <v>98</v>
          </cell>
        </row>
        <row r="59">
          <cell r="D59">
            <v>0</v>
          </cell>
        </row>
      </sheetData>
      <sheetData sheetId="6">
        <row r="11">
          <cell r="B11">
            <v>18.3</v>
          </cell>
        </row>
        <row r="43">
          <cell r="D43">
            <v>11.4</v>
          </cell>
        </row>
        <row r="44">
          <cell r="D44">
            <v>31.8</v>
          </cell>
        </row>
        <row r="51">
          <cell r="D51">
            <v>17.454838709677418</v>
          </cell>
        </row>
        <row r="52">
          <cell r="D52">
            <v>28.129032258064516</v>
          </cell>
        </row>
        <row r="53">
          <cell r="D53">
            <v>22.459677419354836</v>
          </cell>
          <cell r="I53">
            <v>11.853781819179286</v>
          </cell>
        </row>
        <row r="54">
          <cell r="D54">
            <v>10.6741935483871</v>
          </cell>
        </row>
        <row r="55">
          <cell r="D55">
            <v>224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7">
        <row r="11">
          <cell r="B11">
            <v>13.8</v>
          </cell>
        </row>
        <row r="43">
          <cell r="D43">
            <v>13.8</v>
          </cell>
        </row>
        <row r="44">
          <cell r="D44">
            <v>35.4</v>
          </cell>
        </row>
        <row r="51">
          <cell r="D51">
            <v>18.058064516129033</v>
          </cell>
        </row>
        <row r="52">
          <cell r="D52">
            <v>30.909677419354843</v>
          </cell>
        </row>
        <row r="53">
          <cell r="D53">
            <v>23.720161290322583</v>
          </cell>
          <cell r="I53">
            <v>13.337079253072197</v>
          </cell>
        </row>
        <row r="54">
          <cell r="D54">
            <v>12.851612903225808</v>
          </cell>
        </row>
        <row r="55">
          <cell r="D55">
            <v>96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8">
        <row r="11">
          <cell r="B11">
            <v>14.4</v>
          </cell>
        </row>
        <row r="43">
          <cell r="D43">
            <v>7.6</v>
          </cell>
        </row>
        <row r="44">
          <cell r="D44">
            <v>28.2</v>
          </cell>
        </row>
        <row r="51">
          <cell r="D51">
            <v>11.54666666666667</v>
          </cell>
        </row>
        <row r="52">
          <cell r="D52">
            <v>23.240000000000002</v>
          </cell>
        </row>
        <row r="53">
          <cell r="D53">
            <v>16.302499999999998</v>
          </cell>
          <cell r="I53">
            <v>13.666570447175285</v>
          </cell>
        </row>
        <row r="54">
          <cell r="D54">
            <v>11.693333333333332</v>
          </cell>
        </row>
        <row r="55">
          <cell r="D55">
            <v>174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9">
        <row r="11">
          <cell r="B11">
            <v>13.6</v>
          </cell>
        </row>
        <row r="43">
          <cell r="D43">
            <v>-1.5</v>
          </cell>
        </row>
        <row r="44">
          <cell r="D44">
            <v>22.8</v>
          </cell>
        </row>
        <row r="51">
          <cell r="D51">
            <v>6.1064516129032258</v>
          </cell>
        </row>
        <row r="52">
          <cell r="D52">
            <v>15.016129032258064</v>
          </cell>
        </row>
        <row r="53">
          <cell r="D53">
            <v>9.6693548387096779</v>
          </cell>
          <cell r="I53">
            <v>13.266848886328725</v>
          </cell>
        </row>
        <row r="55">
          <cell r="D55">
            <v>110</v>
          </cell>
        </row>
        <row r="56">
          <cell r="D56">
            <v>0</v>
          </cell>
        </row>
        <row r="59">
          <cell r="D59">
            <v>1</v>
          </cell>
        </row>
      </sheetData>
      <sheetData sheetId="10">
        <row r="11">
          <cell r="B11">
            <v>7.3</v>
          </cell>
        </row>
        <row r="43">
          <cell r="D43">
            <v>0.3</v>
          </cell>
        </row>
        <row r="44">
          <cell r="D44">
            <v>19.3</v>
          </cell>
        </row>
        <row r="51">
          <cell r="D51">
            <v>4.2166666666666668</v>
          </cell>
        </row>
        <row r="52">
          <cell r="D52">
            <v>10.726666666666667</v>
          </cell>
        </row>
        <row r="53">
          <cell r="D53">
            <v>6.605833333333333</v>
          </cell>
          <cell r="I53">
            <v>12.661302017874597</v>
          </cell>
        </row>
        <row r="54">
          <cell r="D54">
            <v>6.51</v>
          </cell>
        </row>
        <row r="55">
          <cell r="D55">
            <v>248</v>
          </cell>
        </row>
        <row r="56">
          <cell r="D56">
            <v>0</v>
          </cell>
        </row>
        <row r="59">
          <cell r="D59">
            <v>0</v>
          </cell>
        </row>
      </sheetData>
      <sheetData sheetId="11">
        <row r="11">
          <cell r="B11">
            <v>4.7</v>
          </cell>
        </row>
        <row r="43">
          <cell r="D43">
            <v>-6.9</v>
          </cell>
        </row>
        <row r="44">
          <cell r="D44">
            <v>16.7</v>
          </cell>
        </row>
        <row r="51">
          <cell r="D51">
            <v>7.0967741935483927E-2</v>
          </cell>
        </row>
        <row r="52">
          <cell r="D52">
            <v>8.4387096774193555</v>
          </cell>
        </row>
        <row r="53">
          <cell r="D53">
            <v>2.9830645161290317</v>
          </cell>
          <cell r="I53">
            <v>11.854782226062467</v>
          </cell>
        </row>
        <row r="54">
          <cell r="D54">
            <v>8.3677419354838705</v>
          </cell>
        </row>
        <row r="55">
          <cell r="D55">
            <v>272</v>
          </cell>
        </row>
        <row r="56">
          <cell r="D56">
            <v>5</v>
          </cell>
        </row>
        <row r="59">
          <cell r="D59">
            <v>13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59"/>
  <sheetViews>
    <sheetView workbookViewId="0"/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13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7" t="s">
        <v>14</v>
      </c>
      <c r="B9" s="7" t="s">
        <v>15</v>
      </c>
      <c r="C9" s="7" t="s">
        <v>16</v>
      </c>
      <c r="D9" s="7" t="s">
        <v>17</v>
      </c>
      <c r="E9" s="8" t="s">
        <v>18</v>
      </c>
      <c r="F9" s="7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7">
        <v>1</v>
      </c>
      <c r="B10" s="11">
        <f>[1]gennaio2011!$AT11</f>
        <v>0.92708333333333359</v>
      </c>
      <c r="C10" s="11">
        <f>[1]gennaio2011!$AR11</f>
        <v>4.9000000000000004</v>
      </c>
      <c r="D10" s="11">
        <f>[1]gennaio2011!$AP11</f>
        <v>-2.2999999999999998</v>
      </c>
      <c r="E10" s="11">
        <f>[1]gennaio2011!$BN11</f>
        <v>0</v>
      </c>
      <c r="F10" s="12">
        <f>[1]gennaio2011!$BO11</f>
        <v>0</v>
      </c>
      <c r="G10" s="13">
        <f>[1]gennaio2011!$BT11</f>
        <v>12.9</v>
      </c>
      <c r="H10" s="14" t="str">
        <f>[1]gennaio2011!$BU11</f>
        <v>E</v>
      </c>
      <c r="I10" s="13">
        <f>[1]gennaio2011!$BW11</f>
        <v>1.8333333333333339</v>
      </c>
      <c r="J10" s="15" t="str">
        <f>[1]gennaio2011!$BX11</f>
        <v>W</v>
      </c>
      <c r="K10" s="16">
        <f>[1]gennaio2011!$CA11</f>
        <v>180</v>
      </c>
      <c r="L10" s="17">
        <f>[1]gennaio2011!$CB11</f>
        <v>338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7">
        <v>2</v>
      </c>
      <c r="B11" s="11">
        <f>[1]gennaio2011!$AT12</f>
        <v>-0.23124999999999973</v>
      </c>
      <c r="C11" s="11">
        <f>[1]gennaio2011!$AR12</f>
        <v>3.1</v>
      </c>
      <c r="D11" s="11">
        <f>[1]gennaio2011!$AP12</f>
        <v>-3.5</v>
      </c>
      <c r="E11" s="11">
        <f>[1]gennaio2011!$BN12</f>
        <v>0.2</v>
      </c>
      <c r="F11" s="12">
        <f>[1]gennaio2011!$BO12</f>
        <v>0</v>
      </c>
      <c r="G11" s="13">
        <f>[1]gennaio2011!$BT12</f>
        <v>16.100000000000001</v>
      </c>
      <c r="H11" s="14" t="str">
        <f>[1]gennaio2011!$BU12</f>
        <v>NE</v>
      </c>
      <c r="I11" s="13">
        <f>[1]gennaio2011!$BW12</f>
        <v>2.4666666666666655</v>
      </c>
      <c r="J11" s="15" t="str">
        <f>[1]gennaio2011!$BX12</f>
        <v>W</v>
      </c>
      <c r="K11" s="16">
        <f>[1]gennaio2011!$CA12</f>
        <v>142</v>
      </c>
      <c r="L11" s="17">
        <f>[1]gennaio2011!$CB12</f>
        <v>329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7">
        <v>3</v>
      </c>
      <c r="B12" s="11">
        <f>[1]gennaio2011!$AT13</f>
        <v>-0.49791666666666679</v>
      </c>
      <c r="C12" s="11">
        <f>[1]gennaio2011!$AR13</f>
        <v>1.5</v>
      </c>
      <c r="D12" s="11">
        <f>[1]gennaio2011!$AP13</f>
        <v>-3</v>
      </c>
      <c r="E12" s="11">
        <f>[1]gennaio2011!$BN13</f>
        <v>0</v>
      </c>
      <c r="F12" s="12">
        <f>[1]gennaio2011!$BO13</f>
        <v>0</v>
      </c>
      <c r="G12" s="13">
        <f>[1]gennaio2011!$BT13</f>
        <v>14.5</v>
      </c>
      <c r="H12" s="14" t="str">
        <f>[1]gennaio2011!$BU13</f>
        <v>W</v>
      </c>
      <c r="I12" s="13">
        <f>[1]gennaio2011!$BW13</f>
        <v>2.2999999999999985</v>
      </c>
      <c r="J12" s="15" t="str">
        <f>[1]gennaio2011!$BX13</f>
        <v>W</v>
      </c>
      <c r="K12" s="16">
        <f>[1]gennaio2011!$CA13</f>
        <v>39</v>
      </c>
      <c r="L12" s="17">
        <f>[1]gennaio2011!$CB13</f>
        <v>63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7">
        <v>4</v>
      </c>
      <c r="B13" s="11">
        <f>[1]gennaio2011!$AT14</f>
        <v>-0.67708333333333337</v>
      </c>
      <c r="C13" s="11">
        <f>[1]gennaio2011!$AR14</f>
        <v>0.1</v>
      </c>
      <c r="D13" s="11">
        <f>[1]gennaio2011!$AP14</f>
        <v>-1.5</v>
      </c>
      <c r="E13" s="11">
        <f>[1]gennaio2011!$BN14</f>
        <v>0</v>
      </c>
      <c r="F13" s="12">
        <f>[1]gennaio2011!$BO14</f>
        <v>0</v>
      </c>
      <c r="G13" s="13">
        <f>[1]gennaio2011!$BT14</f>
        <v>6.4</v>
      </c>
      <c r="H13" s="14" t="str">
        <f>[1]gennaio2011!$BU14</f>
        <v>NW</v>
      </c>
      <c r="I13" s="13">
        <f>[1]gennaio2011!$BW14</f>
        <v>0.13333333333333333</v>
      </c>
      <c r="J13" s="15" t="str">
        <f>[1]gennaio2011!$BX14</f>
        <v>ENE</v>
      </c>
      <c r="K13" s="16">
        <f>[1]gennaio2011!$CA14</f>
        <v>39</v>
      </c>
      <c r="L13" s="17">
        <f>[1]gennaio2011!$CB14</f>
        <v>125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7">
        <v>5</v>
      </c>
      <c r="B14" s="11">
        <f>[1]gennaio2011!$AT15</f>
        <v>-1.16875</v>
      </c>
      <c r="C14" s="11">
        <f>[1]gennaio2011!$AR15</f>
        <v>0</v>
      </c>
      <c r="D14" s="11">
        <f>[1]gennaio2011!$AP15</f>
        <v>-2</v>
      </c>
      <c r="E14" s="11">
        <f>[1]gennaio2011!$BN15</f>
        <v>0</v>
      </c>
      <c r="F14" s="12">
        <f>[1]gennaio2011!$BO15</f>
        <v>0</v>
      </c>
      <c r="G14" s="13">
        <f>[1]gennaio2011!$BT15</f>
        <v>9.6999999999999993</v>
      </c>
      <c r="H14" s="14" t="str">
        <f>[1]gennaio2011!$BU15</f>
        <v>E</v>
      </c>
      <c r="I14" s="13">
        <f>[1]gennaio2011!$BW15</f>
        <v>0.19999999999999998</v>
      </c>
      <c r="J14" s="15" t="str">
        <f>[1]gennaio2011!$BX15</f>
        <v>ENE</v>
      </c>
      <c r="K14" s="16">
        <f>[1]gennaio2011!$CA15</f>
        <v>56</v>
      </c>
      <c r="L14" s="17">
        <f>[1]gennaio2011!$CB15</f>
        <v>121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7">
        <v>6</v>
      </c>
      <c r="B15" s="11">
        <f>[1]gennaio2011!$AT16</f>
        <v>-0.76250000000000029</v>
      </c>
      <c r="C15" s="11">
        <f>[1]gennaio2011!$AR16</f>
        <v>2.1</v>
      </c>
      <c r="D15" s="11">
        <f>[1]gennaio2011!$AP16</f>
        <v>-3.9</v>
      </c>
      <c r="E15" s="11">
        <f>[1]gennaio2011!$BN16</f>
        <v>0</v>
      </c>
      <c r="F15" s="12">
        <f>[1]gennaio2011!$BO16</f>
        <v>0</v>
      </c>
      <c r="G15" s="13">
        <f>[1]gennaio2011!$BT16</f>
        <v>12.9</v>
      </c>
      <c r="H15" s="14" t="str">
        <f>[1]gennaio2011!$BU16</f>
        <v>E</v>
      </c>
      <c r="I15" s="13">
        <f>[1]gennaio2011!$BW16</f>
        <v>0.73333333333333339</v>
      </c>
      <c r="J15" s="15" t="str">
        <f>[1]gennaio2011!$BX16</f>
        <v>W</v>
      </c>
      <c r="K15" s="16">
        <f>[1]gennaio2011!$CA16</f>
        <v>113</v>
      </c>
      <c r="L15" s="17">
        <f>[1]gennaio2011!$CB16</f>
        <v>350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7">
        <v>7</v>
      </c>
      <c r="B16" s="11">
        <f>[1]gennaio2011!$AT17</f>
        <v>-0.15000000000000019</v>
      </c>
      <c r="C16" s="11">
        <f>[1]gennaio2011!$AR17</f>
        <v>1.8</v>
      </c>
      <c r="D16" s="11">
        <f>[1]gennaio2011!$AP17</f>
        <v>-3.4</v>
      </c>
      <c r="E16" s="11">
        <f>[1]gennaio2011!$BN17</f>
        <v>0</v>
      </c>
      <c r="F16" s="12">
        <f>[1]gennaio2011!$BO17</f>
        <v>0</v>
      </c>
      <c r="G16" s="13">
        <f>[1]gennaio2011!$BT17</f>
        <v>9.6999999999999993</v>
      </c>
      <c r="H16" s="14" t="str">
        <f>[1]gennaio2011!$BU17</f>
        <v>SE</v>
      </c>
      <c r="I16" s="13">
        <f>[1]gennaio2011!$BW17</f>
        <v>0.43333333333333335</v>
      </c>
      <c r="J16" s="15" t="str">
        <f>[1]gennaio2011!$BX17</f>
        <v>W</v>
      </c>
      <c r="K16" s="16">
        <f>[1]gennaio2011!$CA17</f>
        <v>42</v>
      </c>
      <c r="L16" s="17">
        <f>[1]gennaio2011!$CB17</f>
        <v>88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7">
        <v>8</v>
      </c>
      <c r="B17" s="11">
        <f>[1]gennaio2011!$AT18</f>
        <v>2.1458333333333326</v>
      </c>
      <c r="C17" s="11">
        <f>[1]gennaio2011!$AR18</f>
        <v>3.3</v>
      </c>
      <c r="D17" s="11">
        <f>[1]gennaio2011!$AP18</f>
        <v>0.7</v>
      </c>
      <c r="E17" s="11">
        <f>[1]gennaio2011!$BN18</f>
        <v>1.4</v>
      </c>
      <c r="F17" s="12">
        <f>[1]gennaio2011!$BO18</f>
        <v>0</v>
      </c>
      <c r="G17" s="13">
        <f>[1]gennaio2011!$BT18</f>
        <v>9.6999999999999993</v>
      </c>
      <c r="H17" s="14" t="str">
        <f>[1]gennaio2011!$BU18</f>
        <v>E</v>
      </c>
      <c r="I17" s="13">
        <f>[1]gennaio2011!$BW18</f>
        <v>0.10000000000000002</v>
      </c>
      <c r="J17" s="15" t="str">
        <f>[1]gennaio2011!$BX18</f>
        <v>SE</v>
      </c>
      <c r="K17" s="16">
        <f>[1]gennaio2011!$CA18</f>
        <v>23</v>
      </c>
      <c r="L17" s="17">
        <f>[1]gennaio2011!$CB18</f>
        <v>69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7">
        <v>9</v>
      </c>
      <c r="B18" s="11">
        <f>[1]gennaio2011!$AT19</f>
        <v>2.9750000000000001</v>
      </c>
      <c r="C18" s="11">
        <f>[1]gennaio2011!$AR19</f>
        <v>3.4</v>
      </c>
      <c r="D18" s="11">
        <f>[1]gennaio2011!$AP19</f>
        <v>2.6</v>
      </c>
      <c r="E18" s="11">
        <f>[1]gennaio2011!$BN19</f>
        <v>2.6000000000000005</v>
      </c>
      <c r="F18" s="12">
        <f>[1]gennaio2011!$BO19</f>
        <v>0</v>
      </c>
      <c r="G18" s="13">
        <f>[1]gennaio2011!$BT19</f>
        <v>8</v>
      </c>
      <c r="H18" s="14" t="str">
        <f>[1]gennaio2011!$BU19</f>
        <v>SSE</v>
      </c>
      <c r="I18" s="13">
        <f>[1]gennaio2011!$BW19</f>
        <v>6.6666666666666666E-2</v>
      </c>
      <c r="J18" s="15" t="str">
        <f>[1]gennaio2011!$BX19</f>
        <v>E</v>
      </c>
      <c r="K18" s="16">
        <f>[1]gennaio2011!$CA19</f>
        <v>22</v>
      </c>
      <c r="L18" s="17">
        <f>[1]gennaio2011!$CB19</f>
        <v>67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7">
        <v>10</v>
      </c>
      <c r="B19" s="11">
        <f>[1]gennaio2011!$AT20</f>
        <v>3.3750000000000018</v>
      </c>
      <c r="C19" s="11">
        <f>[1]gennaio2011!$AR20</f>
        <v>4.0999999999999996</v>
      </c>
      <c r="D19" s="11">
        <f>[1]gennaio2011!$AP20</f>
        <v>2.7</v>
      </c>
      <c r="E19" s="11">
        <f>[1]gennaio2011!$BN20</f>
        <v>1.2</v>
      </c>
      <c r="F19" s="12">
        <f>[1]gennaio2011!$BO20</f>
        <v>0</v>
      </c>
      <c r="G19" s="13">
        <f>[1]gennaio2011!$BT20</f>
        <v>9.6999999999999993</v>
      </c>
      <c r="H19" s="14" t="str">
        <f>[1]gennaio2011!$BU20</f>
        <v>E</v>
      </c>
      <c r="I19" s="13">
        <f>[1]gennaio2011!$BW20</f>
        <v>6.6666666666666666E-2</v>
      </c>
      <c r="J19" s="15" t="str">
        <f>[1]gennaio2011!$BX20</f>
        <v>E</v>
      </c>
      <c r="K19" s="16">
        <f>[1]gennaio2011!$CA20</f>
        <v>19</v>
      </c>
      <c r="L19" s="17">
        <f>[1]gennaio2011!$CB20</f>
        <v>88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7">
        <v>11</v>
      </c>
      <c r="B20" s="11">
        <f>[1]gennaio2011!$AT21</f>
        <v>4.3291666666666666</v>
      </c>
      <c r="C20" s="11">
        <f>[1]gennaio2011!$AR21</f>
        <v>7.1</v>
      </c>
      <c r="D20" s="11">
        <f>[1]gennaio2011!$AP21</f>
        <v>0.6</v>
      </c>
      <c r="E20" s="11">
        <f>[1]gennaio2011!$BN21</f>
        <v>0</v>
      </c>
      <c r="F20" s="12">
        <f>[1]gennaio2011!$BO21</f>
        <v>0</v>
      </c>
      <c r="G20" s="13">
        <f>[1]gennaio2011!$BT21</f>
        <v>12.9</v>
      </c>
      <c r="H20" s="14" t="str">
        <f>[1]gennaio2011!$BU21</f>
        <v>SE</v>
      </c>
      <c r="I20" s="13">
        <f>[1]gennaio2011!$BW21</f>
        <v>1.6666666666666667</v>
      </c>
      <c r="J20" s="15" t="str">
        <f>[1]gennaio2011!$BX21</f>
        <v>W</v>
      </c>
      <c r="K20" s="16">
        <f>[1]gennaio2011!$CA21</f>
        <v>140</v>
      </c>
      <c r="L20" s="17">
        <f>[1]gennaio2011!$CB21</f>
        <v>476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7">
        <v>12</v>
      </c>
      <c r="B21" s="11">
        <f>[1]gennaio2011!$AT22</f>
        <v>3.9395833333333332</v>
      </c>
      <c r="C21" s="11">
        <f>[1]gennaio2011!$AR22</f>
        <v>11.9</v>
      </c>
      <c r="D21" s="11">
        <f>[1]gennaio2011!$AP22</f>
        <v>0.1</v>
      </c>
      <c r="E21" s="11">
        <f>[1]gennaio2011!$BN22</f>
        <v>0</v>
      </c>
      <c r="F21" s="12">
        <f>[1]gennaio2011!$BO22</f>
        <v>0</v>
      </c>
      <c r="G21" s="13">
        <f>[1]gennaio2011!$BT22</f>
        <v>16.100000000000001</v>
      </c>
      <c r="H21" s="14" t="str">
        <f>[1]gennaio2011!$BU22</f>
        <v>SE</v>
      </c>
      <c r="I21" s="13">
        <f>[1]gennaio2011!$BW22</f>
        <v>4.166666666666667</v>
      </c>
      <c r="J21" s="15" t="str">
        <f>[1]gennaio2011!$BX22</f>
        <v>W</v>
      </c>
      <c r="K21" s="16">
        <f>[1]gennaio2011!$CA22</f>
        <v>179</v>
      </c>
      <c r="L21" s="17">
        <f>[1]gennaio2011!$CB22</f>
        <v>380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7">
        <v>13</v>
      </c>
      <c r="B22" s="11">
        <f>[1]gennaio2011!$AT23</f>
        <v>5.4145833333333337</v>
      </c>
      <c r="C22" s="11">
        <f>[1]gennaio2011!$AR23</f>
        <v>11.5</v>
      </c>
      <c r="D22" s="11">
        <f>[1]gennaio2011!$AP23</f>
        <v>0.9</v>
      </c>
      <c r="E22" s="11">
        <f>[1]gennaio2011!$BN23</f>
        <v>0</v>
      </c>
      <c r="F22" s="12">
        <f>[1]gennaio2011!$BO23</f>
        <v>0</v>
      </c>
      <c r="G22" s="13">
        <f>[1]gennaio2011!$BT23</f>
        <v>12.9</v>
      </c>
      <c r="H22" s="14" t="str">
        <f>[1]gennaio2011!$BU23</f>
        <v>W</v>
      </c>
      <c r="I22" s="13">
        <f>[1]gennaio2011!$BW23</f>
        <v>3.3666666666666649</v>
      </c>
      <c r="J22" s="15" t="str">
        <f>[1]gennaio2011!$BX23</f>
        <v>W</v>
      </c>
      <c r="K22" s="16">
        <f>[1]gennaio2011!$CA23</f>
        <v>183</v>
      </c>
      <c r="L22" s="17">
        <f>[1]gennaio2011!$CB23</f>
        <v>387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7">
        <v>14</v>
      </c>
      <c r="B23" s="11">
        <f>[1]gennaio2011!$AT24</f>
        <v>5.7875000000000005</v>
      </c>
      <c r="C23" s="11">
        <f>[1]gennaio2011!$AR24</f>
        <v>9.6</v>
      </c>
      <c r="D23" s="11">
        <f>[1]gennaio2011!$AP24</f>
        <v>2.1</v>
      </c>
      <c r="E23" s="11">
        <f>[1]gennaio2011!$BN24</f>
        <v>0</v>
      </c>
      <c r="F23" s="12">
        <f>[1]gennaio2011!$BO24</f>
        <v>0</v>
      </c>
      <c r="G23" s="13">
        <f>[1]gennaio2011!$BT24</f>
        <v>11.3</v>
      </c>
      <c r="H23" s="14" t="str">
        <f>[1]gennaio2011!$BU24</f>
        <v>W</v>
      </c>
      <c r="I23" s="13">
        <f>[1]gennaio2011!$BW24</f>
        <v>2.133333333333332</v>
      </c>
      <c r="J23" s="15" t="str">
        <f>[1]gennaio2011!$BX24</f>
        <v>W</v>
      </c>
      <c r="K23" s="16">
        <f>[1]gennaio2011!$CA24</f>
        <v>177</v>
      </c>
      <c r="L23" s="17">
        <f>[1]gennaio2011!$CB24</f>
        <v>378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7">
        <v>15</v>
      </c>
      <c r="B24" s="11">
        <f>[1]gennaio2011!$AT25</f>
        <v>6.0979166666666655</v>
      </c>
      <c r="C24" s="11">
        <f>[1]gennaio2011!$AR25</f>
        <v>15.6</v>
      </c>
      <c r="D24" s="11">
        <f>[1]gennaio2011!$AP25</f>
        <v>1.3</v>
      </c>
      <c r="E24" s="11">
        <f>[1]gennaio2011!$BN25</f>
        <v>0</v>
      </c>
      <c r="F24" s="12">
        <f>[1]gennaio2011!$BO25</f>
        <v>0</v>
      </c>
      <c r="G24" s="13">
        <f>[1]gennaio2011!$BT25</f>
        <v>17.7</v>
      </c>
      <c r="H24" s="14" t="str">
        <f>[1]gennaio2011!$BU25</f>
        <v>NNW</v>
      </c>
      <c r="I24" s="13">
        <f>[1]gennaio2011!$BW25</f>
        <v>3.0999999999999992</v>
      </c>
      <c r="J24" s="15" t="str">
        <f>[1]gennaio2011!$BX25</f>
        <v>W</v>
      </c>
      <c r="K24" s="16">
        <f>[1]gennaio2011!$CA25</f>
        <v>214</v>
      </c>
      <c r="L24" s="17">
        <f>[1]gennaio2011!$CB25</f>
        <v>387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7">
        <v>16</v>
      </c>
      <c r="B25" s="11">
        <f>[1]gennaio2011!$AT26</f>
        <v>5.4729166666666673</v>
      </c>
      <c r="C25" s="11">
        <f>[1]gennaio2011!$AR26</f>
        <v>11.8</v>
      </c>
      <c r="D25" s="11">
        <f>[1]gennaio2011!$AP26</f>
        <v>-0.3</v>
      </c>
      <c r="E25" s="11">
        <f>[1]gennaio2011!$BN26</f>
        <v>0</v>
      </c>
      <c r="F25" s="12">
        <f>[1]gennaio2011!$BO26</f>
        <v>0</v>
      </c>
      <c r="G25" s="13">
        <f>[1]gennaio2011!$BT26</f>
        <v>12.9</v>
      </c>
      <c r="H25" s="14" t="str">
        <f>[1]gennaio2011!$BU26</f>
        <v>SE</v>
      </c>
      <c r="I25" s="13">
        <f>[1]gennaio2011!$BW26</f>
        <v>3.0666666666666678</v>
      </c>
      <c r="J25" s="15" t="str">
        <f>[1]gennaio2011!$BX26</f>
        <v>W</v>
      </c>
      <c r="K25" s="16">
        <f>[1]gennaio2011!$CA26</f>
        <v>217</v>
      </c>
      <c r="L25" s="17">
        <f>[1]gennaio2011!$CB26</f>
        <v>392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7">
        <v>17</v>
      </c>
      <c r="B26" s="11">
        <f>[1]gennaio2011!$AT27</f>
        <v>5.5604166666666686</v>
      </c>
      <c r="C26" s="11">
        <f>[1]gennaio2011!$AR27</f>
        <v>11.2</v>
      </c>
      <c r="D26" s="11">
        <f>[1]gennaio2011!$AP27</f>
        <v>2.2999999999999998</v>
      </c>
      <c r="E26" s="11">
        <f>[1]gennaio2011!$BN27</f>
        <v>0</v>
      </c>
      <c r="F26" s="12">
        <f>[1]gennaio2011!$BO27</f>
        <v>0</v>
      </c>
      <c r="G26" s="13">
        <f>[1]gennaio2011!$BT27</f>
        <v>14.5</v>
      </c>
      <c r="H26" s="14" t="str">
        <f>[1]gennaio2011!$BU27</f>
        <v>W</v>
      </c>
      <c r="I26" s="13">
        <f>[1]gennaio2011!$BW27</f>
        <v>4.4666666666666659</v>
      </c>
      <c r="J26" s="15" t="str">
        <f>[1]gennaio2011!$BX27</f>
        <v>W</v>
      </c>
      <c r="K26" s="16">
        <f>[1]gennaio2011!$CA27</f>
        <v>211</v>
      </c>
      <c r="L26" s="17">
        <f>[1]gennaio2011!$CB27</f>
        <v>392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7">
        <v>18</v>
      </c>
      <c r="B27" s="11">
        <f>[1]gennaio2011!$AT28</f>
        <v>4.5000000000000009</v>
      </c>
      <c r="C27" s="11">
        <f>[1]gennaio2011!$AR28</f>
        <v>9.4</v>
      </c>
      <c r="D27" s="11">
        <f>[1]gennaio2011!$AP28</f>
        <v>1.1000000000000001</v>
      </c>
      <c r="E27" s="11">
        <f>[1]gennaio2011!$BN28</f>
        <v>0</v>
      </c>
      <c r="F27" s="12">
        <f>[1]gennaio2011!$BO28</f>
        <v>0</v>
      </c>
      <c r="G27" s="13">
        <f>[1]gennaio2011!$BT28</f>
        <v>14.5</v>
      </c>
      <c r="H27" s="14" t="str">
        <f>[1]gennaio2011!$BU28</f>
        <v>SE</v>
      </c>
      <c r="I27" s="13">
        <f>[1]gennaio2011!$BW28</f>
        <v>3.5</v>
      </c>
      <c r="J27" s="15" t="str">
        <f>[1]gennaio2011!$BX28</f>
        <v>W</v>
      </c>
      <c r="K27" s="16">
        <f>[1]gennaio2011!$CA28</f>
        <v>212</v>
      </c>
      <c r="L27" s="17">
        <f>[1]gennaio2011!$CB28</f>
        <v>454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7">
        <v>19</v>
      </c>
      <c r="B28" s="11">
        <f>[1]gennaio2011!$AT29</f>
        <v>4.3062499999999986</v>
      </c>
      <c r="C28" s="11">
        <f>[1]gennaio2011!$AR29</f>
        <v>10.199999999999999</v>
      </c>
      <c r="D28" s="11">
        <f>[1]gennaio2011!$AP29</f>
        <v>-0.4</v>
      </c>
      <c r="E28" s="11">
        <f>[1]gennaio2011!$BN29</f>
        <v>0</v>
      </c>
      <c r="F28" s="12">
        <f>[1]gennaio2011!$BO29</f>
        <v>0</v>
      </c>
      <c r="G28" s="13">
        <f>[1]gennaio2011!$BT29</f>
        <v>14.5</v>
      </c>
      <c r="H28" s="14" t="str">
        <f>[1]gennaio2011!$BU29</f>
        <v>E</v>
      </c>
      <c r="I28" s="13">
        <f>[1]gennaio2011!$BW29</f>
        <v>3.4666666666666655</v>
      </c>
      <c r="J28" s="15" t="str">
        <f>[1]gennaio2011!$BX29</f>
        <v>W</v>
      </c>
      <c r="K28" s="16">
        <f>[1]gennaio2011!$CA29</f>
        <v>214</v>
      </c>
      <c r="L28" s="17">
        <f>[1]gennaio2011!$CB29</f>
        <v>396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7">
        <v>20</v>
      </c>
      <c r="B29" s="11">
        <f>[1]gennaio2011!$AT30</f>
        <v>-0.34166666666666684</v>
      </c>
      <c r="C29" s="11">
        <f>[1]gennaio2011!$AR30</f>
        <v>5.2</v>
      </c>
      <c r="D29" s="11">
        <f>[1]gennaio2011!$AP30</f>
        <v>-3.9</v>
      </c>
      <c r="E29" s="11">
        <f>[1]gennaio2011!$BN30</f>
        <v>0</v>
      </c>
      <c r="F29" s="12">
        <f>[1]gennaio2011!$BO30</f>
        <v>0</v>
      </c>
      <c r="G29" s="13">
        <f>[1]gennaio2011!$BT30</f>
        <v>16.100000000000001</v>
      </c>
      <c r="H29" s="14" t="str">
        <f>[1]gennaio2011!$BU30</f>
        <v>SSE</v>
      </c>
      <c r="I29" s="13">
        <f>[1]gennaio2011!$BW30</f>
        <v>3.2333333333333329</v>
      </c>
      <c r="J29" s="15" t="str">
        <f>[1]gennaio2011!$BX30</f>
        <v>W</v>
      </c>
      <c r="K29" s="16">
        <f>[1]gennaio2011!$CA30</f>
        <v>223</v>
      </c>
      <c r="L29" s="17">
        <f>[1]gennaio2011!$CB30</f>
        <v>406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7">
        <v>21</v>
      </c>
      <c r="B30" s="11">
        <f>[1]gennaio2011!$AT31</f>
        <v>0.11041666666666662</v>
      </c>
      <c r="C30" s="11">
        <f>[1]gennaio2011!$AR31</f>
        <v>4.7</v>
      </c>
      <c r="D30" s="11">
        <f>[1]gennaio2011!$AP31</f>
        <v>-3.6</v>
      </c>
      <c r="E30" s="11">
        <f>[1]gennaio2011!$BN31</f>
        <v>0</v>
      </c>
      <c r="F30" s="12">
        <f>[1]gennaio2011!$BO31</f>
        <v>0</v>
      </c>
      <c r="G30" s="13">
        <f>[1]gennaio2011!$BT31</f>
        <v>17.7</v>
      </c>
      <c r="H30" s="14" t="str">
        <f>[1]gennaio2011!$BU31</f>
        <v>SE</v>
      </c>
      <c r="I30" s="13">
        <f>[1]gennaio2011!$BW31</f>
        <v>3.0999999999999979</v>
      </c>
      <c r="J30" s="15" t="str">
        <f>[1]gennaio2011!$BX31</f>
        <v>W</v>
      </c>
      <c r="K30" s="16">
        <f>[1]gennaio2011!$CA31</f>
        <v>218</v>
      </c>
      <c r="L30" s="17">
        <f>[1]gennaio2011!$CB31</f>
        <v>406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7">
        <v>22</v>
      </c>
      <c r="B31" s="11">
        <f>[1]gennaio2011!$AT32</f>
        <v>-1.729166666666667</v>
      </c>
      <c r="C31" s="11">
        <f>[1]gennaio2011!$AR32</f>
        <v>2.7</v>
      </c>
      <c r="D31" s="11">
        <f>[1]gennaio2011!$AP32</f>
        <v>-4.9000000000000004</v>
      </c>
      <c r="E31" s="11">
        <f>[1]gennaio2011!$BN32</f>
        <v>0</v>
      </c>
      <c r="F31" s="12">
        <f>[1]gennaio2011!$BO32</f>
        <v>0</v>
      </c>
      <c r="G31" s="13">
        <f>[1]gennaio2011!$BT32</f>
        <v>19.3</v>
      </c>
      <c r="H31" s="14" t="str">
        <f>[1]gennaio2011!$BU32</f>
        <v>SSE</v>
      </c>
      <c r="I31" s="13">
        <f>[1]gennaio2011!$BW32</f>
        <v>3.5666666666666651</v>
      </c>
      <c r="J31" s="15" t="str">
        <f>[1]gennaio2011!$BX32</f>
        <v>W</v>
      </c>
      <c r="K31" s="16">
        <f>[1]gennaio2011!$CA32</f>
        <v>215</v>
      </c>
      <c r="L31" s="17">
        <f>[1]gennaio2011!$CB32</f>
        <v>397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7">
        <v>23</v>
      </c>
      <c r="B32" s="11">
        <f>[1]gennaio2011!$AT33</f>
        <v>-1.9916666666666663</v>
      </c>
      <c r="C32" s="11">
        <f>[1]gennaio2011!$AR33</f>
        <v>4.0999999999999996</v>
      </c>
      <c r="D32" s="11">
        <f>[1]gennaio2011!$AP33</f>
        <v>-5.9</v>
      </c>
      <c r="E32" s="11">
        <f>[1]gennaio2011!$BN33</f>
        <v>0</v>
      </c>
      <c r="F32" s="12">
        <f>[1]gennaio2011!$BO33</f>
        <v>0</v>
      </c>
      <c r="G32" s="13">
        <f>[1]gennaio2011!$BT33</f>
        <v>16.100000000000001</v>
      </c>
      <c r="H32" s="14" t="str">
        <f>[1]gennaio2011!$BU33</f>
        <v>SE</v>
      </c>
      <c r="I32" s="13">
        <f>[1]gennaio2011!$BW33</f>
        <v>3.433333333333334</v>
      </c>
      <c r="J32" s="15" t="str">
        <f>[1]gennaio2011!$BX33</f>
        <v>W</v>
      </c>
      <c r="K32" s="16">
        <f>[1]gennaio2011!$CA33</f>
        <v>207</v>
      </c>
      <c r="L32" s="17">
        <f>[1]gennaio2011!$CB33</f>
        <v>492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7">
        <v>24</v>
      </c>
      <c r="B33" s="11">
        <f>[1]gennaio2011!$AT34</f>
        <v>1.152083333333334</v>
      </c>
      <c r="C33" s="11">
        <f>[1]gennaio2011!$AR34</f>
        <v>10</v>
      </c>
      <c r="D33" s="11">
        <f>[1]gennaio2011!$AP34</f>
        <v>-4.8</v>
      </c>
      <c r="E33" s="11">
        <f>[1]gennaio2011!$BN34</f>
        <v>0</v>
      </c>
      <c r="F33" s="12">
        <f>[1]gennaio2011!$BO34</f>
        <v>0</v>
      </c>
      <c r="G33" s="13">
        <f>[1]gennaio2011!$BT34</f>
        <v>20.9</v>
      </c>
      <c r="H33" s="14" t="str">
        <f>[1]gennaio2011!$BU34</f>
        <v>E</v>
      </c>
      <c r="I33" s="13">
        <f>[1]gennaio2011!$BW34</f>
        <v>3.1333333333333324</v>
      </c>
      <c r="J33" s="15" t="str">
        <f>[1]gennaio2011!$BX34</f>
        <v>W</v>
      </c>
      <c r="K33" s="16">
        <f>[1]gennaio2011!$CA34</f>
        <v>228</v>
      </c>
      <c r="L33" s="17">
        <f>[1]gennaio2011!$CB34</f>
        <v>422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7">
        <v>25</v>
      </c>
      <c r="B34" s="11">
        <f>[1]gennaio2011!$AT35</f>
        <v>-1.4791666666666663</v>
      </c>
      <c r="C34" s="11">
        <f>[1]gennaio2011!$AR35</f>
        <v>3.2</v>
      </c>
      <c r="D34" s="11">
        <f>[1]gennaio2011!$AP35</f>
        <v>-4.9000000000000004</v>
      </c>
      <c r="E34" s="11">
        <f>[1]gennaio2011!$BN35</f>
        <v>0</v>
      </c>
      <c r="F34" s="12">
        <f>[1]gennaio2011!$BO35</f>
        <v>0</v>
      </c>
      <c r="G34" s="13">
        <f>[1]gennaio2011!$BT35</f>
        <v>16.100000000000001</v>
      </c>
      <c r="H34" s="14" t="str">
        <f>[1]gennaio2011!$BU35</f>
        <v>SE</v>
      </c>
      <c r="I34" s="13">
        <f>[1]gennaio2011!$BW35</f>
        <v>3.2666666666666671</v>
      </c>
      <c r="J34" s="15" t="str">
        <f>[1]gennaio2011!$BX35</f>
        <v>W</v>
      </c>
      <c r="K34" s="16">
        <f>[1]gennaio2011!$CA35</f>
        <v>199</v>
      </c>
      <c r="L34" s="17">
        <f>[1]gennaio2011!$CB35</f>
        <v>424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7">
        <v>26</v>
      </c>
      <c r="B35" s="11">
        <f>[1]gennaio2011!$AT36</f>
        <v>-0.35208333333333303</v>
      </c>
      <c r="C35" s="11">
        <f>[1]gennaio2011!$AR36</f>
        <v>4.9000000000000004</v>
      </c>
      <c r="D35" s="11">
        <f>[1]gennaio2011!$AP36</f>
        <v>-4.4000000000000004</v>
      </c>
      <c r="E35" s="11">
        <f>[1]gennaio2011!$BN36</f>
        <v>0</v>
      </c>
      <c r="F35" s="12">
        <f>[1]gennaio2011!$BO36</f>
        <v>0</v>
      </c>
      <c r="G35" s="13">
        <f>[1]gennaio2011!$BT36</f>
        <v>17.7</v>
      </c>
      <c r="H35" s="14" t="str">
        <f>[1]gennaio2011!$BU36</f>
        <v>E</v>
      </c>
      <c r="I35" s="13">
        <f>[1]gennaio2011!$BW36</f>
        <v>3.6333333333333315</v>
      </c>
      <c r="J35" s="15" t="str">
        <f>[1]gennaio2011!$BX36</f>
        <v>W</v>
      </c>
      <c r="K35" s="16">
        <f>[1]gennaio2011!$CA36</f>
        <v>218</v>
      </c>
      <c r="L35" s="17">
        <f>[1]gennaio2011!$CB36</f>
        <v>410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7">
        <v>27</v>
      </c>
      <c r="B36" s="11">
        <f>[1]gennaio2011!$AT37</f>
        <v>0.65000000000000013</v>
      </c>
      <c r="C36" s="11">
        <f>[1]gennaio2011!$AR37</f>
        <v>3.8</v>
      </c>
      <c r="D36" s="11">
        <f>[1]gennaio2011!$AP37</f>
        <v>-1.7</v>
      </c>
      <c r="E36" s="11">
        <f>[1]gennaio2011!$BN37</f>
        <v>0</v>
      </c>
      <c r="F36" s="12">
        <f>[1]gennaio2011!$BO37</f>
        <v>0</v>
      </c>
      <c r="G36" s="13">
        <f>[1]gennaio2011!$BT37</f>
        <v>12.9</v>
      </c>
      <c r="H36" s="14" t="str">
        <f>[1]gennaio2011!$BU37</f>
        <v>SE</v>
      </c>
      <c r="I36" s="13">
        <f>[1]gennaio2011!$BW37</f>
        <v>1.5</v>
      </c>
      <c r="J36" s="15" t="str">
        <f>[1]gennaio2011!$BX37</f>
        <v>W</v>
      </c>
      <c r="K36" s="16">
        <f>[1]gennaio2011!$CA37</f>
        <v>125</v>
      </c>
      <c r="L36" s="17">
        <f>[1]gennaio2011!$CB37</f>
        <v>441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7">
        <v>28</v>
      </c>
      <c r="B37" s="11">
        <f>[1]gennaio2011!$AT38</f>
        <v>1.6041666666666667</v>
      </c>
      <c r="C37" s="11">
        <f>[1]gennaio2011!$AR38</f>
        <v>3.5</v>
      </c>
      <c r="D37" s="11">
        <f>[1]gennaio2011!$AP38</f>
        <v>-0.2</v>
      </c>
      <c r="E37" s="11">
        <f>[1]gennaio2011!$BN38</f>
        <v>1.4</v>
      </c>
      <c r="F37" s="12">
        <f>[1]gennaio2011!$BO38</f>
        <v>3</v>
      </c>
      <c r="G37" s="13">
        <f>[1]gennaio2011!$BT38</f>
        <v>14.5</v>
      </c>
      <c r="H37" s="14" t="str">
        <f>[1]gennaio2011!$BU38</f>
        <v>SE</v>
      </c>
      <c r="I37" s="13">
        <f>[1]gennaio2011!$BW38</f>
        <v>1.6999999999999993</v>
      </c>
      <c r="J37" s="15" t="str">
        <f>[1]gennaio2011!$BX38</f>
        <v>SE</v>
      </c>
      <c r="K37" s="16">
        <f>[1]gennaio2011!$CA38</f>
        <v>92</v>
      </c>
      <c r="L37" s="17">
        <f>[1]gennaio2011!$CB38</f>
        <v>195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7">
        <v>29</v>
      </c>
      <c r="B38" s="11">
        <f>[1]gennaio2011!$AT39</f>
        <v>0.44583333333333347</v>
      </c>
      <c r="C38" s="11">
        <f>[1]gennaio2011!$AR39</f>
        <v>1.7</v>
      </c>
      <c r="D38" s="11">
        <f>[1]gennaio2011!$AP39</f>
        <v>-0.9</v>
      </c>
      <c r="E38" s="11">
        <f>[1]gennaio2011!$BN39</f>
        <v>0.4</v>
      </c>
      <c r="F38" s="12">
        <f>[1]gennaio2011!$BO39</f>
        <v>1</v>
      </c>
      <c r="G38" s="13">
        <f>[1]gennaio2011!$BT39</f>
        <v>11.3</v>
      </c>
      <c r="H38" s="14" t="str">
        <f>[1]gennaio2011!$BU39</f>
        <v>E</v>
      </c>
      <c r="I38" s="13">
        <f>[1]gennaio2011!$BW39</f>
        <v>0.36666666666666664</v>
      </c>
      <c r="J38" s="15" t="str">
        <f>[1]gennaio2011!$BX39</f>
        <v>SE</v>
      </c>
      <c r="K38" s="16">
        <f>[1]gennaio2011!$CA39</f>
        <v>48</v>
      </c>
      <c r="L38" s="17">
        <f>[1]gennaio2011!$CB39</f>
        <v>125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7">
        <v>30</v>
      </c>
      <c r="B39" s="11">
        <f>[1]gennaio2011!$AT40</f>
        <v>0.68541666666666679</v>
      </c>
      <c r="C39" s="11">
        <f>[1]gennaio2011!$AR40</f>
        <v>2.2000000000000002</v>
      </c>
      <c r="D39" s="11">
        <f>[1]gennaio2011!$AP40</f>
        <v>-0.9</v>
      </c>
      <c r="E39" s="11">
        <f>[1]gennaio2011!$BN40</f>
        <v>1.5999999999999999</v>
      </c>
      <c r="F39" s="12">
        <f>[1]gennaio2011!$BO40</f>
        <v>3</v>
      </c>
      <c r="G39" s="13">
        <f>[1]gennaio2011!$BT40</f>
        <v>9.6999999999999993</v>
      </c>
      <c r="H39" s="14" t="str">
        <f>[1]gennaio2011!$BU40</f>
        <v>W</v>
      </c>
      <c r="I39" s="13">
        <f>[1]gennaio2011!$BW40</f>
        <v>0.46666666666666673</v>
      </c>
      <c r="J39" s="15" t="str">
        <f>[1]gennaio2011!$BX40</f>
        <v>W</v>
      </c>
      <c r="K39" s="16">
        <f>[1]gennaio2011!$CA40</f>
        <v>48</v>
      </c>
      <c r="L39" s="17">
        <f>[1]gennaio2011!$CB40</f>
        <v>146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7">
        <v>31</v>
      </c>
      <c r="B40" s="11">
        <f>[1]gennaio2011!$AT41</f>
        <v>2.9958333333333336</v>
      </c>
      <c r="C40" s="11">
        <f>[1]gennaio2011!$AR41</f>
        <v>7.2</v>
      </c>
      <c r="D40" s="11">
        <f>[1]gennaio2011!$AP41</f>
        <v>-0.1</v>
      </c>
      <c r="E40" s="11">
        <f>[1]gennaio2011!$BN41</f>
        <v>0.8</v>
      </c>
      <c r="F40" s="12">
        <f>[1]gennaio2011!$BO41</f>
        <v>0</v>
      </c>
      <c r="G40" s="13">
        <f>[1]gennaio2011!$BT41</f>
        <v>16.100000000000001</v>
      </c>
      <c r="H40" s="14" t="str">
        <f>[1]gennaio2011!$BU41</f>
        <v>SE</v>
      </c>
      <c r="I40" s="13">
        <f>[1]gennaio2011!$BW41</f>
        <v>2.2666666666666671</v>
      </c>
      <c r="J40" s="15" t="str">
        <f>[1]gennaio2011!$BX41</f>
        <v>W</v>
      </c>
      <c r="K40" s="16">
        <f>[1]gennaio2011!$CA41</f>
        <v>123</v>
      </c>
      <c r="L40" s="17">
        <f>[1]gennaio2011!$CB41</f>
        <v>485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7" t="s">
        <v>26</v>
      </c>
      <c r="B42" s="11">
        <f>AVERAGE(B10:B40)</f>
        <v>1.7127016129032262</v>
      </c>
      <c r="C42" s="11">
        <f>AVERAGE(C10:C40)</f>
        <v>5.670967741935482</v>
      </c>
      <c r="D42" s="11">
        <f>AVERAGE(D10:D40)</f>
        <v>-1.3580645161290323</v>
      </c>
      <c r="E42" s="11">
        <f>SUM(E10:E40)</f>
        <v>9.6000000000000014</v>
      </c>
      <c r="F42" s="12">
        <f>SUM(F10:F40)</f>
        <v>7</v>
      </c>
      <c r="G42" s="11">
        <f>AVERAGE(G10:G40)</f>
        <v>13.71935483870968</v>
      </c>
      <c r="H42" s="10"/>
      <c r="I42" s="11">
        <f>AVERAGE(I10:I40)</f>
        <v>2.1591397849462362</v>
      </c>
      <c r="J42" s="10"/>
      <c r="K42" s="16">
        <f>AVERAGE(K10:K40)</f>
        <v>140.83870967741936</v>
      </c>
      <c r="L42" s="17">
        <f>AVERAGE(L10:L40)</f>
        <v>310.61290322580646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7" t="s">
        <v>27</v>
      </c>
      <c r="B43" s="11">
        <f t="shared" ref="B43:G43" si="0">MAX(B10:B40)</f>
        <v>6.0979166666666655</v>
      </c>
      <c r="C43" s="11">
        <f t="shared" si="0"/>
        <v>15.6</v>
      </c>
      <c r="D43" s="11">
        <f t="shared" si="0"/>
        <v>2.7</v>
      </c>
      <c r="E43" s="11">
        <f t="shared" si="0"/>
        <v>2.6000000000000005</v>
      </c>
      <c r="F43" s="12">
        <f t="shared" si="0"/>
        <v>3</v>
      </c>
      <c r="G43" s="11">
        <f t="shared" si="0"/>
        <v>20.9</v>
      </c>
      <c r="H43" s="10"/>
      <c r="I43" s="11">
        <f>MAX(I10:I40)</f>
        <v>4.4666666666666659</v>
      </c>
      <c r="J43" s="10"/>
      <c r="K43" s="16">
        <f>MAX(K10:K40)</f>
        <v>228</v>
      </c>
      <c r="L43" s="17">
        <f>MAX(L10:L40)</f>
        <v>492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7" t="s">
        <v>28</v>
      </c>
      <c r="B44" s="11">
        <f t="shared" ref="B44:G44" si="1">MIN(B10:B40)</f>
        <v>-1.9916666666666663</v>
      </c>
      <c r="C44" s="11">
        <f t="shared" si="1"/>
        <v>0</v>
      </c>
      <c r="D44" s="11">
        <f t="shared" si="1"/>
        <v>-5.9</v>
      </c>
      <c r="E44" s="11">
        <f t="shared" si="1"/>
        <v>0</v>
      </c>
      <c r="F44" s="12">
        <f t="shared" si="1"/>
        <v>0</v>
      </c>
      <c r="G44" s="11">
        <f t="shared" si="1"/>
        <v>6.4</v>
      </c>
      <c r="H44" s="10"/>
      <c r="I44" s="11">
        <f>MIN(I10:I40)</f>
        <v>6.6666666666666666E-2</v>
      </c>
      <c r="J44" s="10"/>
      <c r="K44" s="16">
        <f>MIN(K10:K40)</f>
        <v>19</v>
      </c>
      <c r="L44" s="17">
        <f>MIN(L10:L40)</f>
        <v>63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[1]gennaio2011!$BU$48</f>
        <v>20.9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[1]gennaio2011!$AQ$57</f>
        <v>1.7127016129032262</v>
      </c>
      <c r="D50" s="10"/>
      <c r="E50" s="9" t="s">
        <v>35</v>
      </c>
      <c r="F50" s="10"/>
      <c r="G50" s="13">
        <f>E42</f>
        <v>9.6000000000000014</v>
      </c>
      <c r="H50" s="10"/>
      <c r="I50" s="10"/>
      <c r="J50" s="10"/>
      <c r="K50" s="9" t="s">
        <v>14</v>
      </c>
      <c r="L50" s="18">
        <f>[1]gennaio2011!$BU$49</f>
        <v>40567</v>
      </c>
      <c r="M50" s="10"/>
      <c r="N50" s="7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[1]gennaio2011!$AX$57</f>
        <v>1.7127016129032262</v>
      </c>
      <c r="D51" s="10"/>
      <c r="E51" s="9" t="s">
        <v>37</v>
      </c>
      <c r="F51" s="10"/>
      <c r="G51" s="15">
        <f>F42</f>
        <v>7</v>
      </c>
      <c r="H51" s="10"/>
      <c r="I51" s="10"/>
      <c r="J51" s="10"/>
      <c r="K51" s="9" t="s">
        <v>38</v>
      </c>
      <c r="L51" s="14" t="str">
        <f>[1]gennaio2011!$BU$50</f>
        <v>21:00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[1]gennaio2011!$AQ$56</f>
        <v>5.670967741935482</v>
      </c>
      <c r="D52" s="10"/>
      <c r="E52" s="9" t="s">
        <v>40</v>
      </c>
      <c r="F52" s="10"/>
      <c r="G52" s="13">
        <f>E43</f>
        <v>2.6000000000000005</v>
      </c>
      <c r="H52" s="19">
        <f>[1]gennaio2011!$AR$61</f>
        <v>40552</v>
      </c>
      <c r="I52" s="10"/>
      <c r="J52" s="10"/>
      <c r="K52" s="9" t="s">
        <v>41</v>
      </c>
      <c r="L52" s="14" t="str">
        <f>[1]gennaio2011!$BU$51</f>
        <v>E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[1]gennaio2011!$AQ$55</f>
        <v>-1.3580645161290323</v>
      </c>
      <c r="D53" s="10"/>
      <c r="E53" s="9" t="s">
        <v>43</v>
      </c>
      <c r="F53" s="10"/>
      <c r="G53" s="17">
        <f>F43</f>
        <v>3</v>
      </c>
      <c r="H53" s="19">
        <f>[1]gennaio2011!$AR$62</f>
        <v>40571</v>
      </c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[1]gennaio2011!$AQ$50</f>
        <v>6.0979166666666655</v>
      </c>
      <c r="D54" s="19">
        <f>[1]gennaio2011!$AR$50</f>
        <v>40558</v>
      </c>
      <c r="E54" s="9" t="s">
        <v>45</v>
      </c>
      <c r="F54" s="10"/>
      <c r="G54" s="17">
        <f>[1]gennaio2011!$AQ$66</f>
        <v>8</v>
      </c>
      <c r="H54" s="10"/>
      <c r="I54" s="10"/>
      <c r="J54" s="4" t="s">
        <v>46</v>
      </c>
      <c r="K54" s="9" t="s">
        <v>33</v>
      </c>
      <c r="L54" s="14">
        <f>I42</f>
        <v>2.1591397849462362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[1]gennaio2011!$AQ$49</f>
        <v>-1.9916666666666663</v>
      </c>
      <c r="D55" s="19">
        <f>[1]gennaio2011!$AR$49</f>
        <v>40566</v>
      </c>
      <c r="E55" s="9" t="s">
        <v>48</v>
      </c>
      <c r="F55" s="10"/>
      <c r="G55" s="20">
        <f>[1]gennaio2011!$AQ$65</f>
        <v>3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[1]gennaio2011!$AQ$48</f>
        <v>15.6</v>
      </c>
      <c r="D56" s="19">
        <f>[1]gennaio2011!$AR$48</f>
        <v>40558</v>
      </c>
      <c r="E56" s="10"/>
      <c r="F56" s="10"/>
      <c r="G56" s="10"/>
      <c r="H56" s="10"/>
      <c r="I56" s="10"/>
      <c r="J56" s="4" t="s">
        <v>50</v>
      </c>
      <c r="K56" s="10"/>
      <c r="L56" s="14" t="str">
        <f>[1]gennaio2011!$BW$55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[1]gennaio2011!$AQ$47</f>
        <v>-5.9</v>
      </c>
      <c r="D57" s="19">
        <f>[1]gennaio2011!$AR$47</f>
        <v>40566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[1]gennaio2011!$AQ$63</f>
        <v>21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13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24">
        <v>2011</v>
      </c>
      <c r="D63" s="23">
        <v>2010</v>
      </c>
      <c r="E63" s="7">
        <v>2009</v>
      </c>
      <c r="F63" s="7">
        <v>2008</v>
      </c>
      <c r="G63" s="7">
        <v>2007</v>
      </c>
      <c r="H63" s="7">
        <v>2006</v>
      </c>
      <c r="I63" s="7">
        <v>2005</v>
      </c>
      <c r="J63" s="7">
        <v>2004</v>
      </c>
      <c r="K63" s="7">
        <v>2003</v>
      </c>
      <c r="L63" s="7">
        <v>2002</v>
      </c>
      <c r="M63" s="7">
        <v>2001</v>
      </c>
      <c r="N63" s="7">
        <v>2000</v>
      </c>
      <c r="O63" s="7">
        <v>1999</v>
      </c>
      <c r="P63" s="7">
        <v>1998</v>
      </c>
      <c r="Q63" s="7">
        <v>1997</v>
      </c>
      <c r="R63" s="7">
        <v>1996</v>
      </c>
      <c r="S63" s="7">
        <v>1995</v>
      </c>
      <c r="T63" s="7">
        <v>1994</v>
      </c>
      <c r="U63" s="7">
        <v>1993</v>
      </c>
      <c r="V63" s="7">
        <v>1992</v>
      </c>
      <c r="W63" s="7">
        <v>1991</v>
      </c>
      <c r="X63" s="7">
        <v>1990</v>
      </c>
      <c r="Y63" s="7">
        <v>1989</v>
      </c>
      <c r="Z63" s="7" t="s">
        <v>56</v>
      </c>
    </row>
    <row r="64" spans="1:26">
      <c r="A64" s="4" t="s">
        <v>57</v>
      </c>
      <c r="B64" s="10"/>
      <c r="C64" s="11">
        <f>[1]gennaio2011!$AT$43</f>
        <v>1.7127016129032262</v>
      </c>
      <c r="D64" s="11">
        <f>[2]gennaio2010!$AT$43</f>
        <v>-0.13635752688172054</v>
      </c>
      <c r="E64" s="11">
        <f>[3]gennaio2009!$D$53</f>
        <v>1.017741935483871</v>
      </c>
      <c r="F64" s="11">
        <f>[4]gennaio2008!$D$53</f>
        <v>3.5693548387096774</v>
      </c>
      <c r="G64" s="11">
        <f>[5]gennaio2007!$D$53</f>
        <v>4.9266129032258057</v>
      </c>
      <c r="H64" s="11">
        <f>[6]gennaio2006!$D$53</f>
        <v>0.27258064516129032</v>
      </c>
      <c r="I64" s="11">
        <f>[7]gennaio2005!$D$53</f>
        <v>1.7137096774193548</v>
      </c>
      <c r="J64" s="11">
        <f>[8]gennaio2004!$D$53</f>
        <v>1.7717741935483871</v>
      </c>
      <c r="K64" s="11">
        <f>[9]gennaio2003!$D$53</f>
        <v>1.9798387096774197</v>
      </c>
      <c r="L64" s="11">
        <f>[10]gennaio2002!$D$53</f>
        <v>0.95000000000000007</v>
      </c>
      <c r="M64" s="11">
        <f>[11]gennaio2001!$D$53</f>
        <v>1.639516129032258</v>
      </c>
      <c r="N64" s="11">
        <f>[12]gennaio2000!$D$53</f>
        <v>1.2225806451612902</v>
      </c>
      <c r="O64" s="11">
        <f>[13]gennaio99!$D$53</f>
        <v>3.2137096774193554</v>
      </c>
      <c r="P64" s="11">
        <f>[14]gennaio98!$D$53</f>
        <v>1.2258064516129032</v>
      </c>
      <c r="Q64" s="11">
        <f>[15]gennaio97!$D$53</f>
        <v>2.1129032258064515</v>
      </c>
      <c r="R64" s="11">
        <f>[16]gennaio96!$D$51</f>
        <v>1.8548387096774193</v>
      </c>
      <c r="S64" s="11">
        <f>[17]gennaio95!$D$51</f>
        <v>0.64516129032258063</v>
      </c>
      <c r="T64" s="11">
        <f>[18]gennaio94!$D$51</f>
        <v>2.4193548387096775</v>
      </c>
      <c r="U64" s="11">
        <f>[19]gennaio93!$D$51</f>
        <v>2.0483870967741935</v>
      </c>
      <c r="V64" s="11">
        <f>[20]gennaio92!$D$51</f>
        <v>0.75</v>
      </c>
      <c r="W64" s="11">
        <f>[21]gennaio91!$D$51</f>
        <v>1.3790322580645162</v>
      </c>
      <c r="X64" s="11">
        <f>[22]gennaio90!$D$51</f>
        <v>3.532258064516129</v>
      </c>
      <c r="Y64" s="11"/>
      <c r="Z64" s="11">
        <f>AVERAGE(D64:Y64)</f>
        <v>1.8147049411162317</v>
      </c>
    </row>
    <row r="65" spans="1:26">
      <c r="A65" s="4" t="s">
        <v>58</v>
      </c>
      <c r="B65" s="10"/>
      <c r="C65" s="11">
        <f>[1]gennaio2011!$AX$57</f>
        <v>1.7127016129032262</v>
      </c>
      <c r="D65" s="11">
        <f>[2]gennaio2010!$AX$57</f>
        <v>-0.13635752688172054</v>
      </c>
      <c r="E65" s="11">
        <f>[3]gennaio2009!$I$53</f>
        <v>1.017741935483871</v>
      </c>
      <c r="F65" s="11">
        <f>[4]gennaio2008!$I$53</f>
        <v>3.5693548387096774</v>
      </c>
      <c r="G65" s="11">
        <f>[5]gennaio2007!$I$53</f>
        <v>4.9266129032258057</v>
      </c>
      <c r="H65" s="11">
        <f>[6]gennaio2006!$I$53</f>
        <v>0.27258064516129032</v>
      </c>
      <c r="I65" s="11">
        <f>[7]gennaio2005!$I$53</f>
        <v>1.7137096774193548</v>
      </c>
      <c r="J65" s="11">
        <f>[8]gennaio2004!$I$53</f>
        <v>1.7717741935483871</v>
      </c>
      <c r="K65" s="11">
        <f>[9]gennaio2003!$I$53</f>
        <v>1.9798387096774197</v>
      </c>
      <c r="L65" s="11">
        <f>[10]gennaio2002!$I$53</f>
        <v>0.95000000000000007</v>
      </c>
      <c r="M65" s="11">
        <f>[11]gennaio2001!$I$53</f>
        <v>1.639516129032258</v>
      </c>
      <c r="N65" s="11">
        <f>[12]gennaio2000!$I$53</f>
        <v>1.2225806451612902</v>
      </c>
      <c r="O65" s="11">
        <f>[13]gennaio99!$I$53</f>
        <v>3.2137096774193554</v>
      </c>
      <c r="P65" s="11">
        <f>[14]gennaio98!$I$53</f>
        <v>1.2258064516129032</v>
      </c>
      <c r="Q65" s="11">
        <f>[15]gennaio97!$I$53</f>
        <v>2.1129032258064515</v>
      </c>
      <c r="R65" s="11">
        <f>[16]gennaio96!$I$53</f>
        <v>1.8548387096774193</v>
      </c>
      <c r="S65" s="11">
        <f>[17]gennaio95!$I$53</f>
        <v>0.64516129032258063</v>
      </c>
      <c r="T65" s="11">
        <f>[18]gennaio94!$I$53</f>
        <v>2.4193548387096775</v>
      </c>
      <c r="U65" s="11">
        <f>[19]gennaio93!$I$53</f>
        <v>2.0483870967741935</v>
      </c>
      <c r="V65" s="11">
        <f>[20]gennaio92!$I$53</f>
        <v>0.75</v>
      </c>
      <c r="W65" s="11">
        <f>[21]gennaio91!$I$53</f>
        <v>1.3790322580645162</v>
      </c>
      <c r="X65" s="11">
        <f>[22]gennaio90!$I$53</f>
        <v>3.532258064516129</v>
      </c>
      <c r="Y65" s="11"/>
      <c r="Z65" s="11">
        <f t="shared" ref="Z65:Z80" si="2">AVERAGE(D65:Y65)</f>
        <v>1.8147049411162317</v>
      </c>
    </row>
    <row r="66" spans="1:26">
      <c r="A66" s="4" t="s">
        <v>59</v>
      </c>
      <c r="B66" s="10"/>
      <c r="C66" s="11">
        <f>[1]gennaio2011!$AR$43</f>
        <v>5.670967741935482</v>
      </c>
      <c r="D66" s="11">
        <f>[2]gennaio2010!$AR$43</f>
        <v>3.4</v>
      </c>
      <c r="E66" s="11">
        <f>[3]gennaio2009!$D$52</f>
        <v>6.5612903225806454</v>
      </c>
      <c r="F66" s="11">
        <f>[4]gennaio2008!$D$52</f>
        <v>9.3612903225806452</v>
      </c>
      <c r="G66" s="11">
        <f>[5]gennaio2007!$D$52</f>
        <v>10.990322580645163</v>
      </c>
      <c r="H66" s="11">
        <f>[6]gennaio2006!$D$52</f>
        <v>6.8903225806451589</v>
      </c>
      <c r="I66" s="11">
        <f>[7]gennaio2005!$D$52</f>
        <v>9.112903225806452</v>
      </c>
      <c r="J66" s="11">
        <f>[8]gennaio2004!$D$52</f>
        <v>7.0193548387096767</v>
      </c>
      <c r="K66" s="11">
        <f>[9]gennaio2003!$D$52</f>
        <v>7.9032258064516139</v>
      </c>
      <c r="L66" s="11">
        <f>[10]gennaio2002!$D$52</f>
        <v>8.3967741935483868</v>
      </c>
      <c r="M66" s="11">
        <f>[11]gennaio2001!$D$52</f>
        <v>6.41290322580645</v>
      </c>
      <c r="N66" s="11">
        <f>[12]gennaio2000!$D$52</f>
        <v>8.1000000000000014</v>
      </c>
      <c r="O66" s="11">
        <f>[13]gennaio99!$D$52</f>
        <v>9.5612903225806445</v>
      </c>
      <c r="P66" s="11">
        <f>[14]gennaio98!$D$52</f>
        <v>7.935483870967742</v>
      </c>
      <c r="Q66" s="11">
        <f>[15]gennaio97!$D$50</f>
        <v>7.4516129032258061</v>
      </c>
      <c r="R66" s="11">
        <f>[16]gennaio96!$D$50</f>
        <v>5.741935483870968</v>
      </c>
      <c r="S66" s="11">
        <f>[17]gennaio95!$D$50</f>
        <v>8.870967741935484</v>
      </c>
      <c r="T66" s="11">
        <f>[18]gennaio94!$D$50</f>
        <v>9</v>
      </c>
      <c r="U66" s="11">
        <f>[19]gennaio93!$D$50</f>
        <v>8.6451612903225801</v>
      </c>
      <c r="V66" s="11">
        <f>[20]gennaio92!$D$50</f>
        <v>7.193548387096774</v>
      </c>
      <c r="W66" s="11">
        <f>[21]gennaio91!$D$50</f>
        <v>6.870967741935484</v>
      </c>
      <c r="X66" s="11">
        <f>[22]gennaio90!$D$50</f>
        <v>6.967741935483871</v>
      </c>
      <c r="Y66" s="11"/>
      <c r="Z66" s="11">
        <f t="shared" si="2"/>
        <v>7.7327188940092162</v>
      </c>
    </row>
    <row r="67" spans="1:26">
      <c r="A67" s="4" t="s">
        <v>60</v>
      </c>
      <c r="B67" s="10"/>
      <c r="C67" s="11">
        <f>[1]gennaio2011!$AP$43</f>
        <v>-1.3580645161290323</v>
      </c>
      <c r="D67" s="11">
        <f>[2]gennaio2010!$AP43</f>
        <v>-3.1645161290322572</v>
      </c>
      <c r="E67" s="11">
        <f>[3]gennaio2009!$D$51</f>
        <v>-2.2225806451612904</v>
      </c>
      <c r="F67" s="11">
        <f>[4]gennaio2008!$D$51</f>
        <v>0.28064516129032263</v>
      </c>
      <c r="G67" s="11">
        <f>[5]gennaio2007!$D$51</f>
        <v>1.5193548387096771</v>
      </c>
      <c r="H67" s="11">
        <f>[6]gennaio2006!$D$51</f>
        <v>-3.3000000000000012</v>
      </c>
      <c r="I67" s="11">
        <f>[7]gennaio2005!$D$51</f>
        <v>-2.4419354838709677</v>
      </c>
      <c r="J67" s="11">
        <f>[8]gennaio2004!$D$51</f>
        <v>-1.2548387096774192</v>
      </c>
      <c r="K67" s="11">
        <f>[9]gennaio2003!$D$51</f>
        <v>-1.1903225806451612</v>
      </c>
      <c r="L67" s="11">
        <f>[10]gennaio2002!$D$51</f>
        <v>-2.9096774193548391</v>
      </c>
      <c r="M67" s="11">
        <f>[11]gennaio2001!$D$51</f>
        <v>-1.225806451612903</v>
      </c>
      <c r="N67" s="11">
        <f>[12]gennaio2000!$D$51</f>
        <v>-2.6225806451612903</v>
      </c>
      <c r="O67" s="11">
        <f>[13]gennaio99!$D$51</f>
        <v>-0.25806451612903214</v>
      </c>
      <c r="P67" s="11">
        <f>[14]gennaio98!$D$51</f>
        <v>-2.6774193548387095</v>
      </c>
      <c r="Q67" s="11">
        <f>[15]gennaio97!$D$49</f>
        <v>-1.2258064516129032</v>
      </c>
      <c r="R67" s="11">
        <f>[16]gennaio96!$D$49</f>
        <v>-0.77419354838709675</v>
      </c>
      <c r="S67" s="11">
        <f>[17]gennaio95!$D$49</f>
        <v>-3.870967741935484</v>
      </c>
      <c r="T67" s="11">
        <f>[18]gennaio94!$D$49</f>
        <v>-1.5806451612903225</v>
      </c>
      <c r="U67" s="11">
        <f>[19]gennaio93!$D$49</f>
        <v>-2.096774193548387</v>
      </c>
      <c r="V67" s="11">
        <f>[20]gennaio92!$D$49</f>
        <v>-2.967741935483871</v>
      </c>
      <c r="W67" s="11">
        <f>[21]gennaio91!$D$49</f>
        <v>-1.4516129032258065</v>
      </c>
      <c r="X67" s="11">
        <f>[22]gennaio90!$D$49</f>
        <v>9.6774193548387094E-2</v>
      </c>
      <c r="Y67" s="11"/>
      <c r="Z67" s="11">
        <f t="shared" si="2"/>
        <v>-1.6827956989247315</v>
      </c>
    </row>
    <row r="68" spans="1:26">
      <c r="A68" s="4" t="s">
        <v>61</v>
      </c>
      <c r="B68" s="10"/>
      <c r="C68" s="11">
        <f>[1]gennaio2011!$AR$44</f>
        <v>15.6</v>
      </c>
      <c r="D68" s="11">
        <f>[2]gennaio2010!$AR$44</f>
        <v>8.6</v>
      </c>
      <c r="E68" s="11">
        <f>[3]gennaio2009!$D$44</f>
        <v>12.7</v>
      </c>
      <c r="F68" s="11">
        <f>[4]gennaio2008!$D$44</f>
        <v>22.5</v>
      </c>
      <c r="G68" s="11">
        <f>[5]gennaio2007!$D$44</f>
        <v>20.2</v>
      </c>
      <c r="H68" s="11">
        <f>[6]gennaio2006!$D$44</f>
        <v>13.7</v>
      </c>
      <c r="I68" s="11">
        <f>[7]gennaio2005!$D$44</f>
        <v>18.7</v>
      </c>
      <c r="J68" s="11">
        <f>[8]gennaio2004!$D$44</f>
        <v>15.6</v>
      </c>
      <c r="K68" s="11">
        <f>[9]gennaio2003!$D$44</f>
        <v>20.5</v>
      </c>
      <c r="L68" s="11">
        <f>[10]gennaio2002!$D$44</f>
        <v>14.1</v>
      </c>
      <c r="M68" s="11">
        <f>[11]gennaio2001!$D$44</f>
        <v>12.2</v>
      </c>
      <c r="N68" s="11">
        <f>[12]gennaio2000!$D$44</f>
        <v>20.7</v>
      </c>
      <c r="O68" s="11">
        <f>[13]gennaio99!$D$44</f>
        <v>15.8</v>
      </c>
      <c r="P68" s="11">
        <f>[14]gennaio98!$D$44</f>
        <v>16</v>
      </c>
      <c r="Q68" s="11">
        <f>[15]gennaio97!$D$44</f>
        <v>16</v>
      </c>
      <c r="R68" s="11">
        <f>[16]gennaio96!$D$44</f>
        <v>14</v>
      </c>
      <c r="S68" s="11">
        <f>[17]gennaio95!$D$44</f>
        <v>17</v>
      </c>
      <c r="T68" s="11">
        <f>[18]gennaio94!$D$44</f>
        <v>16</v>
      </c>
      <c r="U68" s="11">
        <f>[19]gennaio93!$D$44</f>
        <v>19</v>
      </c>
      <c r="V68" s="11">
        <f>[20]gennaio92!$D$44</f>
        <v>15</v>
      </c>
      <c r="W68" s="11">
        <f>[21]gennaio91!$D$44</f>
        <v>10</v>
      </c>
      <c r="X68" s="11">
        <f>[22]gennaio90!$D$44</f>
        <v>10</v>
      </c>
      <c r="Y68" s="11"/>
      <c r="Z68" s="11">
        <f t="shared" si="2"/>
        <v>15.633333333333331</v>
      </c>
    </row>
    <row r="69" spans="1:26">
      <c r="A69" s="4" t="s">
        <v>62</v>
      </c>
      <c r="B69" s="10"/>
      <c r="C69" s="11">
        <f>[1]gennaio2011!$AP$45</f>
        <v>-5.9</v>
      </c>
      <c r="D69" s="11">
        <f>[2]gennaio2010!$AP$45</f>
        <v>-6.7</v>
      </c>
      <c r="E69" s="11">
        <f>[3]gennaio2009!$D$43</f>
        <v>-7</v>
      </c>
      <c r="F69" s="11">
        <f>[4]gennaio2008!$D$43</f>
        <v>-3.7</v>
      </c>
      <c r="G69" s="11">
        <f>[5]gennaio2007!$D$43</f>
        <v>-5</v>
      </c>
      <c r="H69" s="11">
        <f>[6]gennaio2006!$D$43</f>
        <v>-8</v>
      </c>
      <c r="I69" s="11">
        <f>[7]gennaio2005!$D$43</f>
        <v>-9.3000000000000007</v>
      </c>
      <c r="J69" s="11">
        <f>[8]gennaio2004!$D$43</f>
        <v>-6.6</v>
      </c>
      <c r="K69" s="11">
        <f>[9]gennaio2003!$D$43</f>
        <v>-8</v>
      </c>
      <c r="L69" s="11">
        <f>[10]gennaio2002!$D$43</f>
        <v>-8.1</v>
      </c>
      <c r="M69" s="11">
        <f>[11]gennaio2001!$D$43</f>
        <v>-6.5</v>
      </c>
      <c r="N69" s="11">
        <f>[12]gennaio2000!$D$43</f>
        <v>-9</v>
      </c>
      <c r="O69" s="11">
        <f>[13]gennaio99!$D$43</f>
        <v>-7.6</v>
      </c>
      <c r="P69" s="11">
        <f>[14]gennaio98!$D$43</f>
        <v>-8</v>
      </c>
      <c r="Q69" s="11">
        <f>[15]gennaio97!$D$43</f>
        <v>-7</v>
      </c>
      <c r="R69" s="11">
        <f>[16]gennaio96!$D$43</f>
        <v>-5</v>
      </c>
      <c r="S69" s="11">
        <f>[17]gennaio95!$D$43</f>
        <v>-10</v>
      </c>
      <c r="T69" s="11">
        <f>[18]gennaio94!$D$43</f>
        <v>-5</v>
      </c>
      <c r="U69" s="11">
        <f>[19]gennaio93!$D$43</f>
        <v>-10</v>
      </c>
      <c r="V69" s="11">
        <f>[20]gennaio92!$D$43</f>
        <v>-8</v>
      </c>
      <c r="W69" s="11">
        <f>[21]gennaio91!$D$43</f>
        <v>-6</v>
      </c>
      <c r="X69" s="11">
        <f>[22]gennaio90!$D$43</f>
        <v>-4</v>
      </c>
      <c r="Y69" s="11"/>
      <c r="Z69" s="11">
        <f t="shared" si="2"/>
        <v>-7.0714285714285712</v>
      </c>
    </row>
    <row r="70" spans="1:26">
      <c r="A70" s="4" t="s">
        <v>63</v>
      </c>
      <c r="B70" s="10"/>
      <c r="C70" s="11">
        <f>[1]gennaio2011!$AU$43</f>
        <v>7.0290322580645164</v>
      </c>
      <c r="D70" s="11">
        <f>[2]gennaio2010!$AU$43</f>
        <v>6.5645161290322589</v>
      </c>
      <c r="E70" s="11">
        <f>[3]gennaio2009!$D$54</f>
        <v>8.7838709677419384</v>
      </c>
      <c r="F70" s="11">
        <f>[4]gennaio2008!$D$54</f>
        <v>9.0806451612903203</v>
      </c>
      <c r="G70" s="11">
        <f>[5]gennaio2007!$D$54</f>
        <v>9.4709677419354854</v>
      </c>
      <c r="H70" s="11">
        <f>[6]gennaio2006!$D$54</f>
        <v>10.19032258064516</v>
      </c>
      <c r="I70" s="11">
        <f>[7]gennaio2005!$D$54</f>
        <v>11.554838709677421</v>
      </c>
      <c r="J70" s="11">
        <f>[8]gennaio2004!$D$54</f>
        <v>8.2741935483870961</v>
      </c>
      <c r="K70" s="11">
        <f>[9]gennaio2003!$D$54</f>
        <v>9.0935483870967726</v>
      </c>
      <c r="L70" s="11">
        <f>[10]gennaio2002!$D$54</f>
        <v>11.306451612903224</v>
      </c>
      <c r="M70" s="11">
        <f>[11]gennaio2001!$D$54</f>
        <v>7.6387096774193539</v>
      </c>
      <c r="N70" s="11">
        <f>[12]gennaio2000!$D$54</f>
        <v>10.72258064516129</v>
      </c>
      <c r="O70" s="11">
        <f>[13]gennaio99!$D$54</f>
        <v>9.8193548387096783</v>
      </c>
      <c r="P70" s="11">
        <f>[14]gennaio98!$D$54</f>
        <v>10.612903225806452</v>
      </c>
      <c r="Q70" s="11">
        <f>'[23]sint01-97'!$E$40</f>
        <v>8.67741935483871</v>
      </c>
      <c r="R70" s="11">
        <f>[16]gennaio96!$D$52</f>
        <v>7.0952380952380949</v>
      </c>
      <c r="S70" s="11">
        <f>[17]gennaio95!$D$52</f>
        <v>13.619047619047619</v>
      </c>
      <c r="T70" s="11">
        <f>[18]gennaio94!$D$52</f>
        <v>10.580645161290322</v>
      </c>
      <c r="U70" s="11">
        <f>[19]gennaio93!$D$52</f>
        <v>10.741935483870968</v>
      </c>
      <c r="V70" s="11">
        <f>[20]gennaio92!$D$52</f>
        <v>10.161290322580646</v>
      </c>
      <c r="W70" s="11">
        <f>[21]gennaio91!$D$52</f>
        <v>8.32258064516129</v>
      </c>
      <c r="X70" s="11">
        <f>[22]gennaio90!$D$52</f>
        <v>6.870967741935484</v>
      </c>
      <c r="Y70" s="11"/>
      <c r="Z70" s="11">
        <f t="shared" si="2"/>
        <v>9.4848584595128376</v>
      </c>
    </row>
    <row r="71" spans="1:26">
      <c r="A71" s="4" t="s">
        <v>64</v>
      </c>
      <c r="B71" s="10"/>
      <c r="C71" s="11">
        <f>[1]gennaio2011!$BN$43</f>
        <v>9.6000000000000014</v>
      </c>
      <c r="D71" s="11">
        <f>[2]gennaio2010!$BN$43</f>
        <v>21.4</v>
      </c>
      <c r="E71" s="13">
        <f>[3]gennaio2009!$D$55</f>
        <v>54</v>
      </c>
      <c r="F71" s="13">
        <f>[4]gennaio2008!$D$55</f>
        <v>94</v>
      </c>
      <c r="G71" s="13">
        <f>[5]gennaio2007!$D$55</f>
        <v>33</v>
      </c>
      <c r="H71" s="13">
        <f>[6]gennaio2006!$D$55</f>
        <v>76</v>
      </c>
      <c r="I71" s="13">
        <f>[7]gennaio2005!$D$55</f>
        <v>0</v>
      </c>
      <c r="J71" s="13">
        <f>[8]gennaio2004!$D$55</f>
        <v>18</v>
      </c>
      <c r="K71" s="13">
        <f>[9]gennaio2003!$D$55</f>
        <v>37</v>
      </c>
      <c r="L71" s="13">
        <f>[10]gennaio2002!$D$55</f>
        <v>16</v>
      </c>
      <c r="M71" s="13">
        <f>[11]gennaio2001!$D$55</f>
        <v>80</v>
      </c>
      <c r="N71" s="13">
        <f>[12]gennaio2000!$D$55</f>
        <v>0</v>
      </c>
      <c r="O71" s="13">
        <f>[13]gennaio99!$D$55</f>
        <v>133</v>
      </c>
      <c r="P71" s="13">
        <f>[14]gennaio98!$D$55</f>
        <v>43</v>
      </c>
      <c r="Q71" s="13">
        <f>[15]gennaio97!$D$54</f>
        <v>105</v>
      </c>
      <c r="R71" s="13">
        <f>[16]gennaio96!$D$55</f>
        <v>237</v>
      </c>
      <c r="S71" s="13">
        <f>[17]gennaio95!$D$55</f>
        <v>2</v>
      </c>
      <c r="T71" s="13">
        <f>[18]gennaio94!$D$55</f>
        <v>216</v>
      </c>
      <c r="U71" s="13">
        <f>[19]gennaio93!$D$55</f>
        <v>1</v>
      </c>
      <c r="V71" s="13">
        <f>[20]gennaio92!$D$55</f>
        <v>39</v>
      </c>
      <c r="W71" s="13">
        <f>[21]gennaio91!$D$55</f>
        <v>68</v>
      </c>
      <c r="X71" s="13"/>
      <c r="Y71" s="13"/>
      <c r="Z71" s="11">
        <f t="shared" si="2"/>
        <v>63.67</v>
      </c>
    </row>
    <row r="72" spans="1:26">
      <c r="A72" s="4" t="s">
        <v>65</v>
      </c>
      <c r="B72" s="10"/>
      <c r="C72" s="17">
        <f>[1]gennaio2011!$BO$43</f>
        <v>7</v>
      </c>
      <c r="D72" s="17">
        <f>[2]gennaio2010!$BO$43</f>
        <v>5</v>
      </c>
      <c r="E72" s="17">
        <f>[3]gennaio2009!$D$56</f>
        <v>25</v>
      </c>
      <c r="F72" s="17">
        <f>[4]gennaio2008!$D$56</f>
        <v>6</v>
      </c>
      <c r="G72" s="17">
        <f>[5]gennaio2007!$D$56</f>
        <v>0</v>
      </c>
      <c r="H72" s="17">
        <f>[6]gennaio2006!$D$56</f>
        <v>21</v>
      </c>
      <c r="I72" s="17">
        <f>[7]gennaio2005!$D$56</f>
        <v>4</v>
      </c>
      <c r="J72" s="17">
        <f>[8]gennaio2004!$D$56</f>
        <v>6</v>
      </c>
      <c r="K72" s="17">
        <f>[9]gennaio2003!$D$56</f>
        <v>9</v>
      </c>
      <c r="L72" s="17">
        <f>[10]gennaio2002!$D$56</f>
        <v>0</v>
      </c>
      <c r="M72" s="17">
        <f>[11]gennaio2001!$D$56</f>
        <v>13</v>
      </c>
      <c r="N72" s="17">
        <f>[12]gennaio2000!$D$56</f>
        <v>0</v>
      </c>
      <c r="O72" s="17">
        <f>[13]gennaio99!$D$56</f>
        <v>0</v>
      </c>
      <c r="P72" s="12">
        <f>[14]gennaio98!$D$56</f>
        <v>5</v>
      </c>
      <c r="Q72" s="12">
        <f>[15]gennaio97!$D$55</f>
        <v>17</v>
      </c>
      <c r="R72" s="12">
        <f>[16]gennaio96!$D$56</f>
        <v>19</v>
      </c>
      <c r="S72" s="12">
        <f>[17]gennaio95!$D$56</f>
        <v>12</v>
      </c>
      <c r="T72" s="12">
        <f>[18]gennaio94!$D$56</f>
        <v>6</v>
      </c>
      <c r="U72" s="12">
        <f>[19]gennaio93!$D$56</f>
        <v>0</v>
      </c>
      <c r="V72" s="12">
        <f>[20]gennaio92!$D$56</f>
        <v>8</v>
      </c>
      <c r="W72" s="12">
        <f>[21]gennaio91!$D$56</f>
        <v>5</v>
      </c>
      <c r="X72" s="12"/>
      <c r="Y72" s="12"/>
      <c r="Z72" s="12">
        <f t="shared" si="2"/>
        <v>8.0500000000000007</v>
      </c>
    </row>
    <row r="73" spans="1:26">
      <c r="A73" s="4" t="s">
        <v>66</v>
      </c>
      <c r="B73" s="10"/>
      <c r="C73" s="17">
        <f>[1]gennaio2011!$AQ$66</f>
        <v>8</v>
      </c>
      <c r="D73" s="17">
        <f>[2]gennaio2010!$AQ$66</f>
        <v>5</v>
      </c>
      <c r="E73" s="17">
        <f>'[24]sint2009-01'!$D$92</f>
        <v>5</v>
      </c>
      <c r="F73" s="17">
        <f>'[25]sint2008-01'!$D$92</f>
        <v>10</v>
      </c>
      <c r="G73" s="17">
        <f>'[26]sint2007-01'!$D$92</f>
        <v>2</v>
      </c>
      <c r="H73" s="17">
        <f>'[27]sint2006-01'!$D$92</f>
        <v>4</v>
      </c>
      <c r="I73" s="17">
        <f>'[28]sint2005-01'!$D$91</f>
        <v>1</v>
      </c>
      <c r="J73" s="17">
        <f>'[29]sint2004-01'!$D$91</f>
        <v>6</v>
      </c>
      <c r="K73" s="17">
        <f>'[30]sint2003-01'!$D$91</f>
        <v>6</v>
      </c>
      <c r="L73" s="17">
        <f>'[31]sint2002-01'!$D$91</f>
        <v>1</v>
      </c>
      <c r="M73" s="17">
        <f>'[32]sint2001-01'!$D$91</f>
        <v>11</v>
      </c>
      <c r="N73" s="17">
        <f>'[33]sint2000-01'!$D$91</f>
        <v>0</v>
      </c>
      <c r="O73" s="17">
        <f>[34]genn99!$D$91</f>
        <v>5</v>
      </c>
      <c r="P73" s="12">
        <f>[35]gennaio98!$D$89</f>
        <v>6</v>
      </c>
      <c r="Q73" s="12">
        <f>'[23]sint01-97'!$D$84</f>
        <v>11</v>
      </c>
      <c r="R73" s="12">
        <f>[16]gennaio96!$D$60</f>
        <v>11</v>
      </c>
      <c r="S73" s="12">
        <f>[17]gennaio95!$D$60</f>
        <v>2</v>
      </c>
      <c r="T73" s="12">
        <f>[18]gennaio94!$D$60</f>
        <v>7</v>
      </c>
      <c r="U73" s="12">
        <f>[19]gennaio93!$D$60</f>
        <v>1</v>
      </c>
      <c r="V73" s="12">
        <f>[20]gennaio92!$D$60</f>
        <v>5</v>
      </c>
      <c r="W73" s="12">
        <f>[21]gennaio91!$D$60</f>
        <v>5</v>
      </c>
      <c r="X73" s="12"/>
      <c r="Y73" s="12"/>
      <c r="Z73" s="12">
        <f t="shared" si="2"/>
        <v>5.2</v>
      </c>
    </row>
    <row r="74" spans="1:26">
      <c r="A74" s="4" t="s">
        <v>67</v>
      </c>
      <c r="B74" s="10"/>
      <c r="C74" s="17">
        <f>[1]gennaio2011!$AQ$63</f>
        <v>21</v>
      </c>
      <c r="D74" s="17">
        <f>[2]gennaio2010!$AQ$63</f>
        <v>29</v>
      </c>
      <c r="E74" s="17">
        <f>[3]gennaio2009!$D$59</f>
        <v>27</v>
      </c>
      <c r="F74" s="17">
        <f>[4]gennaio2008!$D$59</f>
        <v>12</v>
      </c>
      <c r="G74" s="17">
        <f>[5]gennaio2007!$D$59</f>
        <v>11</v>
      </c>
      <c r="H74" s="17">
        <f>[6]gennaio2006!$D$59</f>
        <v>26</v>
      </c>
      <c r="I74" s="17">
        <f>[7]gennaio2005!$D$59</f>
        <v>26</v>
      </c>
      <c r="J74" s="17">
        <f>[8]gennaio2004!$D$59</f>
        <v>19</v>
      </c>
      <c r="K74" s="17">
        <f>[9]gennaio2003!$D$59</f>
        <v>22</v>
      </c>
      <c r="L74" s="17">
        <f>[10]gennaio2002!$D$59</f>
        <v>23</v>
      </c>
      <c r="M74" s="17">
        <f>[11]gennaio2001!$D$59</f>
        <v>22</v>
      </c>
      <c r="N74" s="17">
        <f>[12]gennaio2000!$D$59</f>
        <v>27</v>
      </c>
      <c r="O74" s="17">
        <f>[13]gennaio99!$D$59</f>
        <v>15</v>
      </c>
      <c r="P74" s="17">
        <f>[14]gennaio98!$D$59</f>
        <v>25</v>
      </c>
      <c r="Q74" s="17">
        <f>[15]gennaio97!$D$59</f>
        <v>20</v>
      </c>
      <c r="R74" s="17">
        <f>[16]gennaio96!$D$62</f>
        <v>20</v>
      </c>
      <c r="S74" s="17">
        <f>[17]gennaio95!$D$62</f>
        <v>24</v>
      </c>
      <c r="T74" s="17">
        <f>[18]gennaio94!$D$62</f>
        <v>21</v>
      </c>
      <c r="U74" s="17">
        <f>[19]gennaio93!$D$62</f>
        <v>19</v>
      </c>
      <c r="V74" s="17">
        <f>[20]gennaio92!$D$62</f>
        <v>24</v>
      </c>
      <c r="W74" s="17">
        <f>[21]gennaio91!$D$62</f>
        <v>18</v>
      </c>
      <c r="X74" s="17">
        <f>[22]gennaio90!$D$59</f>
        <v>11</v>
      </c>
      <c r="Y74" s="10"/>
      <c r="Z74" s="12">
        <f t="shared" si="2"/>
        <v>21</v>
      </c>
    </row>
    <row r="75" spans="1:26">
      <c r="A75" s="4" t="s">
        <v>68</v>
      </c>
      <c r="B75" s="10"/>
      <c r="C75" s="11">
        <f>[1]gennaio2011!$AW$59</f>
        <v>9.6000000000000014</v>
      </c>
      <c r="D75" s="11">
        <f>[2]gennaio2010!$AW$59</f>
        <v>21.4</v>
      </c>
      <c r="E75" s="17">
        <f>'[24]sint2009-01'!$I$90</f>
        <v>54</v>
      </c>
      <c r="F75" s="17">
        <f>'[25]sint2008-01'!$I$90</f>
        <v>94</v>
      </c>
      <c r="G75" s="17">
        <f>'[26]sint2007-01'!$I$90</f>
        <v>33</v>
      </c>
      <c r="H75" s="17">
        <f>'[27]sint2006-01'!$I$90</f>
        <v>76</v>
      </c>
      <c r="I75" s="17">
        <f>'[28]sint2005-01'!$I$89</f>
        <v>0</v>
      </c>
      <c r="J75" s="17">
        <f>'[29]sint2004-01'!$I$89</f>
        <v>18</v>
      </c>
      <c r="K75" s="17">
        <f>'[30]sint2003-01'!$I$89</f>
        <v>37</v>
      </c>
      <c r="L75" s="17">
        <f>'[31]sint2002-01'!$I$89</f>
        <v>16</v>
      </c>
      <c r="M75" s="17">
        <f>'[32]sint2001-01'!$I$89</f>
        <v>80</v>
      </c>
      <c r="N75" s="17">
        <f>'[33]sint2000-01'!$I$89</f>
        <v>0</v>
      </c>
      <c r="O75" s="17">
        <f>[34]genn99!$I$89</f>
        <v>133</v>
      </c>
      <c r="P75" s="17">
        <f>[35]gennaio98!$I$89</f>
        <v>43</v>
      </c>
      <c r="Q75" s="17">
        <f>'[23]sint01-97'!$I$82</f>
        <v>105</v>
      </c>
      <c r="R75" s="17">
        <f>[16]gennaio96!$I$55</f>
        <v>237</v>
      </c>
      <c r="S75" s="17">
        <f>[17]gennaio95!$I$55</f>
        <v>2</v>
      </c>
      <c r="T75" s="17">
        <f>[18]gennaio94!$I$55</f>
        <v>216</v>
      </c>
      <c r="U75" s="17">
        <f>[19]gennaio93!$I$55</f>
        <v>1</v>
      </c>
      <c r="V75" s="17">
        <f>[20]gennaio92!$I$55</f>
        <v>39</v>
      </c>
      <c r="W75" s="17">
        <f>[21]gennaio91!$I$55</f>
        <v>68</v>
      </c>
      <c r="X75" s="17"/>
      <c r="Y75" s="10"/>
      <c r="Z75" s="12">
        <f t="shared" si="2"/>
        <v>63.67</v>
      </c>
    </row>
    <row r="76" spans="1:26">
      <c r="A76" s="4" t="s">
        <v>69</v>
      </c>
      <c r="B76" s="10"/>
      <c r="C76" s="17">
        <f>[1]gennaio2011!$AW$60</f>
        <v>7</v>
      </c>
      <c r="D76" s="17">
        <f>[2]gennaio2010!$AW$60</f>
        <v>5</v>
      </c>
      <c r="E76" s="17">
        <f>'[24]sint2009-01'!$I$91</f>
        <v>25</v>
      </c>
      <c r="F76" s="17">
        <f>'[25]sint2008-01'!$I$91</f>
        <v>6</v>
      </c>
      <c r="G76" s="17">
        <f>'[26]sint2007-01'!$I$91</f>
        <v>0</v>
      </c>
      <c r="H76" s="17">
        <f>'[27]sint2006-01'!$I$91</f>
        <v>21</v>
      </c>
      <c r="I76" s="17">
        <f>'[28]sint2005-01'!$I$90</f>
        <v>4</v>
      </c>
      <c r="J76" s="17">
        <f>'[29]sint2004-01'!$I$90</f>
        <v>6</v>
      </c>
      <c r="K76" s="17">
        <f>'[30]sint2003-01'!$I$90</f>
        <v>9</v>
      </c>
      <c r="L76" s="17">
        <f>'[31]sint2002-01'!$I$90</f>
        <v>0</v>
      </c>
      <c r="M76" s="17">
        <f>'[32]sint2001-01'!$I$90</f>
        <v>13</v>
      </c>
      <c r="N76" s="17">
        <f>'[33]sint2000-01'!$I$90</f>
        <v>0</v>
      </c>
      <c r="O76" s="17">
        <f>[34]genn99!$I$90</f>
        <v>0</v>
      </c>
      <c r="P76" s="17">
        <f>[35]gennaio98!$I$90</f>
        <v>5</v>
      </c>
      <c r="Q76" s="17">
        <f>'[23]sint01-97'!$I$83</f>
        <v>17</v>
      </c>
      <c r="R76" s="17">
        <f>[16]gennaio96!$I$56</f>
        <v>19</v>
      </c>
      <c r="S76" s="17">
        <f>[17]gennaio95!$I$56</f>
        <v>12</v>
      </c>
      <c r="T76" s="17">
        <f>[18]gennaio94!$I$56</f>
        <v>6</v>
      </c>
      <c r="U76" s="17">
        <f>[19]gennaio93!$I$56</f>
        <v>0</v>
      </c>
      <c r="V76" s="17">
        <f>[20]gennaio92!$I$56</f>
        <v>8</v>
      </c>
      <c r="W76" s="17">
        <f>[21]gennaio91!$I$56</f>
        <v>5</v>
      </c>
      <c r="X76" s="17"/>
      <c r="Y76" s="10"/>
      <c r="Z76" s="12">
        <f t="shared" si="2"/>
        <v>8.0500000000000007</v>
      </c>
    </row>
    <row r="77" spans="1:26">
      <c r="A77" s="4" t="s">
        <v>70</v>
      </c>
      <c r="B77" s="10"/>
      <c r="C77" s="11">
        <f>[1]gennaio2011!$BT$44</f>
        <v>20.9</v>
      </c>
      <c r="D77" s="11">
        <f>[2]gennaio2010!$BT$44</f>
        <v>41.8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41.8</v>
      </c>
    </row>
    <row r="78" spans="1:26">
      <c r="A78" s="4" t="s">
        <v>71</v>
      </c>
      <c r="B78" s="10"/>
      <c r="C78" s="11">
        <f>[1]gennaio2011!$BW$43</f>
        <v>2.1591397849462362</v>
      </c>
      <c r="D78" s="11">
        <f>[2]gennaio2010!$BW$43</f>
        <v>2.3608870967741939</v>
      </c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2.3608870967741939</v>
      </c>
    </row>
    <row r="79" spans="1:26">
      <c r="A79" s="4" t="s">
        <v>72</v>
      </c>
      <c r="B79" s="10"/>
      <c r="C79" s="12">
        <f>[1]gennaio2011!$CA$43</f>
        <v>140.83870967741936</v>
      </c>
      <c r="D79" s="12">
        <f>[2]gennaio2010!$CA$43</f>
        <v>129.38709677419354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2">
        <f t="shared" si="2"/>
        <v>129.38709677419354</v>
      </c>
    </row>
    <row r="80" spans="1:26">
      <c r="A80" s="4" t="s">
        <v>73</v>
      </c>
      <c r="B80" s="10"/>
      <c r="C80" s="12">
        <f>[1]gennaio2011!$CB$44</f>
        <v>492</v>
      </c>
      <c r="D80" s="12">
        <f>[2]gennaio2010!$CB$44</f>
        <v>529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2">
        <f t="shared" si="2"/>
        <v>529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Z159"/>
  <sheetViews>
    <sheetView topLeftCell="A74" workbookViewId="0">
      <selection activeCell="L49" sqref="L49"/>
    </sheetView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141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11" t="s">
        <v>14</v>
      </c>
      <c r="B9" s="111" t="s">
        <v>15</v>
      </c>
      <c r="C9" s="111" t="s">
        <v>16</v>
      </c>
      <c r="D9" s="111" t="s">
        <v>17</v>
      </c>
      <c r="E9" s="8" t="s">
        <v>18</v>
      </c>
      <c r="F9" s="111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11">
        <v>1</v>
      </c>
      <c r="B10" s="11">
        <f>[1]ottobre2011!$AT11</f>
        <v>17.908333333333339</v>
      </c>
      <c r="C10" s="11">
        <f>[1]ottobre2011!$AR11</f>
        <v>25.3</v>
      </c>
      <c r="D10" s="11">
        <f>[1]ottobre2011!$AP11</f>
        <v>12.2</v>
      </c>
      <c r="E10" s="11">
        <f>[1]ottobre2011!$BN11</f>
        <v>0</v>
      </c>
      <c r="F10" s="12">
        <f>[1]ottobre2011!$BO11</f>
        <v>0</v>
      </c>
      <c r="G10" s="13">
        <f>[1]ottobre2011!$BT11</f>
        <v>20.9</v>
      </c>
      <c r="H10" s="14" t="str">
        <f>[1]ottobre2011!$BU11</f>
        <v>W</v>
      </c>
      <c r="I10" s="13">
        <f>[1]ottobre2011!$BW11</f>
        <v>4.8000000000000016</v>
      </c>
      <c r="J10" s="15" t="str">
        <f>[1]ottobre2011!$BX11</f>
        <v>W</v>
      </c>
      <c r="K10" s="16">
        <f>[1]ottobre2011!$CA11</f>
        <v>344</v>
      </c>
      <c r="L10" s="17">
        <f>[1]ottobre2011!$CB11</f>
        <v>640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11">
        <v>2</v>
      </c>
      <c r="B11" s="11">
        <f>[1]ottobre2011!$AT12</f>
        <v>18.118749999999999</v>
      </c>
      <c r="C11" s="11">
        <f>[1]ottobre2011!$AR12</f>
        <v>25</v>
      </c>
      <c r="D11" s="11">
        <f>[1]ottobre2011!$AP12</f>
        <v>12.7</v>
      </c>
      <c r="E11" s="11">
        <f>[1]ottobre2011!$BN12</f>
        <v>0</v>
      </c>
      <c r="F11" s="12">
        <f>[1]ottobre2011!$BO12</f>
        <v>0</v>
      </c>
      <c r="G11" s="13">
        <f>[1]ottobre2011!$BT12</f>
        <v>20.9</v>
      </c>
      <c r="H11" s="14" t="str">
        <f>[1]ottobre2011!$BU12</f>
        <v>NW</v>
      </c>
      <c r="I11" s="13">
        <f>[1]ottobre2011!$BW12</f>
        <v>4.9333333333333327</v>
      </c>
      <c r="J11" s="15" t="str">
        <f>[1]ottobre2011!$BX12</f>
        <v>W</v>
      </c>
      <c r="K11" s="16">
        <f>[1]ottobre2011!$CA12</f>
        <v>341</v>
      </c>
      <c r="L11" s="17">
        <f>[1]ottobre2011!$CB12</f>
        <v>626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11">
        <v>3</v>
      </c>
      <c r="B12" s="11">
        <f>[1]ottobre2011!$AT13</f>
        <v>18.320833333333336</v>
      </c>
      <c r="C12" s="11">
        <f>[1]ottobre2011!$AR13</f>
        <v>24.7</v>
      </c>
      <c r="D12" s="11">
        <f>[1]ottobre2011!$AP13</f>
        <v>13.3</v>
      </c>
      <c r="E12" s="11">
        <f>[1]ottobre2011!$BN13</f>
        <v>0</v>
      </c>
      <c r="F12" s="12">
        <f>[1]ottobre2011!$BO13</f>
        <v>0</v>
      </c>
      <c r="G12" s="13">
        <f>[1]ottobre2011!$BT13</f>
        <v>17.7</v>
      </c>
      <c r="H12" s="14" t="str">
        <f>[1]ottobre2011!$BU13</f>
        <v>WNW</v>
      </c>
      <c r="I12" s="13">
        <f>[1]ottobre2011!$BW13</f>
        <v>4.6333333333333337</v>
      </c>
      <c r="J12" s="15" t="str">
        <f>[1]ottobre2011!$BX13</f>
        <v>W</v>
      </c>
      <c r="K12" s="16">
        <f>[1]ottobre2011!$CA13</f>
        <v>309</v>
      </c>
      <c r="L12" s="17">
        <f>[1]ottobre2011!$CB13</f>
        <v>584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11">
        <v>4</v>
      </c>
      <c r="B13" s="11">
        <f>[1]ottobre2011!$AT14</f>
        <v>18.239583333333332</v>
      </c>
      <c r="C13" s="11">
        <f>[1]ottobre2011!$AR14</f>
        <v>25</v>
      </c>
      <c r="D13" s="11">
        <f>[1]ottobre2011!$AP14</f>
        <v>13.4</v>
      </c>
      <c r="E13" s="11">
        <f>[1]ottobre2011!$BN14</f>
        <v>0</v>
      </c>
      <c r="F13" s="12">
        <f>[1]ottobre2011!$BO14</f>
        <v>0</v>
      </c>
      <c r="G13" s="13">
        <f>[1]ottobre2011!$BT14</f>
        <v>19.3</v>
      </c>
      <c r="H13" s="14" t="str">
        <f>[1]ottobre2011!$BU14</f>
        <v>WNW</v>
      </c>
      <c r="I13" s="13">
        <f>[1]ottobre2011!$BW14</f>
        <v>4.3999999999999995</v>
      </c>
      <c r="J13" s="15" t="str">
        <f>[1]ottobre2011!$BX14</f>
        <v>W</v>
      </c>
      <c r="K13" s="16">
        <f>[1]ottobre2011!$CA14</f>
        <v>317</v>
      </c>
      <c r="L13" s="17">
        <f>[1]ottobre2011!$CB14</f>
        <v>598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11">
        <v>5</v>
      </c>
      <c r="B14" s="11">
        <f>[1]ottobre2011!$AT15</f>
        <v>18.118749999999995</v>
      </c>
      <c r="C14" s="11">
        <f>[1]ottobre2011!$AR15</f>
        <v>24.6</v>
      </c>
      <c r="D14" s="11">
        <f>[1]ottobre2011!$AP15</f>
        <v>13.8</v>
      </c>
      <c r="E14" s="11">
        <f>[1]ottobre2011!$BN15</f>
        <v>0</v>
      </c>
      <c r="F14" s="12">
        <f>[1]ottobre2011!$BO15</f>
        <v>0</v>
      </c>
      <c r="G14" s="13">
        <f>[1]ottobre2011!$BT15</f>
        <v>20.9</v>
      </c>
      <c r="H14" s="14" t="str">
        <f>[1]ottobre2011!$BU15</f>
        <v>W</v>
      </c>
      <c r="I14" s="13">
        <f>[1]ottobre2011!$BW15</f>
        <v>4.2333333333333334</v>
      </c>
      <c r="J14" s="15" t="str">
        <f>[1]ottobre2011!$BX15</f>
        <v>W</v>
      </c>
      <c r="K14" s="16">
        <f>[1]ottobre2011!$CA15</f>
        <v>307</v>
      </c>
      <c r="L14" s="17">
        <f>[1]ottobre2011!$CB15</f>
        <v>592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11">
        <v>6</v>
      </c>
      <c r="B15" s="11">
        <f>[1]ottobre2011!$AT16</f>
        <v>17.589583333333337</v>
      </c>
      <c r="C15" s="11">
        <f>[1]ottobre2011!$AR16</f>
        <v>21.9</v>
      </c>
      <c r="D15" s="11">
        <f>[1]ottobre2011!$AP16</f>
        <v>14.4</v>
      </c>
      <c r="E15" s="11">
        <f>[1]ottobre2011!$BN16</f>
        <v>0</v>
      </c>
      <c r="F15" s="12">
        <f>[1]ottobre2011!$BO16</f>
        <v>0</v>
      </c>
      <c r="G15" s="13">
        <f>[1]ottobre2011!$BT16</f>
        <v>17.7</v>
      </c>
      <c r="H15" s="14" t="str">
        <f>[1]ottobre2011!$BU16</f>
        <v>NW</v>
      </c>
      <c r="I15" s="13">
        <f>[1]ottobre2011!$BW16</f>
        <v>2.7666666666666644</v>
      </c>
      <c r="J15" s="15" t="str">
        <f>[1]ottobre2011!$BX16</f>
        <v>W</v>
      </c>
      <c r="K15" s="16">
        <f>[1]ottobre2011!$CA16</f>
        <v>202</v>
      </c>
      <c r="L15" s="17">
        <f>[1]ottobre2011!$CB16</f>
        <v>554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11">
        <v>7</v>
      </c>
      <c r="B16" s="11">
        <f>[1]ottobre2011!$AT17</f>
        <v>14.568750000000001</v>
      </c>
      <c r="C16" s="11">
        <f>[1]ottobre2011!$AR17</f>
        <v>18.899999999999999</v>
      </c>
      <c r="D16" s="11">
        <f>[1]ottobre2011!$AP17</f>
        <v>5.8</v>
      </c>
      <c r="E16" s="11">
        <f>[1]ottobre2011!$BN17</f>
        <v>0</v>
      </c>
      <c r="F16" s="12">
        <f>[1]ottobre2011!$BO17</f>
        <v>0</v>
      </c>
      <c r="G16" s="13">
        <f>[1]ottobre2011!$BT17</f>
        <v>61.2</v>
      </c>
      <c r="H16" s="14" t="str">
        <f>[1]ottobre2011!$BU17</f>
        <v>WSW</v>
      </c>
      <c r="I16" s="13">
        <f>[1]ottobre2011!$BW17</f>
        <v>8.2374999999999989</v>
      </c>
      <c r="J16" s="15" t="str">
        <f>[1]ottobre2011!$BX17</f>
        <v>W</v>
      </c>
      <c r="K16" s="16">
        <f>[1]ottobre2011!$CA17</f>
        <v>332</v>
      </c>
      <c r="L16" s="17">
        <f>[1]ottobre2011!$CB17</f>
        <v>738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11">
        <v>8</v>
      </c>
      <c r="B17" s="11">
        <f>[1]ottobre2011!$AT18</f>
        <v>10.239583333333334</v>
      </c>
      <c r="C17" s="11">
        <f>[1]ottobre2011!$AR18</f>
        <v>18</v>
      </c>
      <c r="D17" s="11">
        <f>[1]ottobre2011!$AP18</f>
        <v>3.6</v>
      </c>
      <c r="E17" s="11">
        <f>[1]ottobre2011!$BN18</f>
        <v>0</v>
      </c>
      <c r="F17" s="12">
        <f>[1]ottobre2011!$BO18</f>
        <v>0</v>
      </c>
      <c r="G17" s="13">
        <f>[1]ottobre2011!$BT18</f>
        <v>29</v>
      </c>
      <c r="H17" s="14" t="str">
        <f>[1]ottobre2011!$BU18</f>
        <v>WNW</v>
      </c>
      <c r="I17" s="13">
        <f>[1]ottobre2011!$BW18</f>
        <v>4.666666666666667</v>
      </c>
      <c r="J17" s="15" t="str">
        <f>[1]ottobre2011!$BX18</f>
        <v>W</v>
      </c>
      <c r="K17" s="16">
        <f>[1]ottobre2011!$CA18</f>
        <v>360</v>
      </c>
      <c r="L17" s="17">
        <f>[1]ottobre2011!$CB18</f>
        <v>726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11">
        <v>9</v>
      </c>
      <c r="B18" s="11">
        <f>[1]ottobre2011!$AT19</f>
        <v>9.4770833333333311</v>
      </c>
      <c r="C18" s="11">
        <f>[1]ottobre2011!$AR19</f>
        <v>16.2</v>
      </c>
      <c r="D18" s="11">
        <f>[1]ottobre2011!$AP19</f>
        <v>3.2</v>
      </c>
      <c r="E18" s="11">
        <f>[1]ottobre2011!$BN19</f>
        <v>0</v>
      </c>
      <c r="F18" s="12">
        <f>[1]ottobre2011!$BO19</f>
        <v>0</v>
      </c>
      <c r="G18" s="13">
        <f>[1]ottobre2011!$BT19</f>
        <v>24.1</v>
      </c>
      <c r="H18" s="14" t="str">
        <f>[1]ottobre2011!$BU19</f>
        <v>ENE</v>
      </c>
      <c r="I18" s="13">
        <f>[1]ottobre2011!$BW19</f>
        <v>5.1666666666666679</v>
      </c>
      <c r="J18" s="15" t="str">
        <f>[1]ottobre2011!$BX19</f>
        <v>W</v>
      </c>
      <c r="K18" s="16">
        <f>[1]ottobre2011!$CA19</f>
        <v>362</v>
      </c>
      <c r="L18" s="17">
        <f>[1]ottobre2011!$CB19</f>
        <v>619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11">
        <v>10</v>
      </c>
      <c r="B19" s="11">
        <f>[1]ottobre2011!$AT20</f>
        <v>11.514583333333334</v>
      </c>
      <c r="C19" s="11">
        <f>[1]ottobre2011!$AR20</f>
        <v>18.2</v>
      </c>
      <c r="D19" s="11">
        <f>[1]ottobre2011!$AP20</f>
        <v>5.0999999999999996</v>
      </c>
      <c r="E19" s="11">
        <f>[1]ottobre2011!$BN20</f>
        <v>0</v>
      </c>
      <c r="F19" s="12">
        <f>[1]ottobre2011!$BO20</f>
        <v>0</v>
      </c>
      <c r="G19" s="13">
        <f>[1]ottobre2011!$BT20</f>
        <v>22.5</v>
      </c>
      <c r="H19" s="14" t="str">
        <f>[1]ottobre2011!$BU20</f>
        <v>NW</v>
      </c>
      <c r="I19" s="13">
        <f>[1]ottobre2011!$BW20</f>
        <v>4.2666666666666666</v>
      </c>
      <c r="J19" s="15" t="str">
        <f>[1]ottobre2011!$BX20</f>
        <v>W</v>
      </c>
      <c r="K19" s="16">
        <f>[1]ottobre2011!$CA20</f>
        <v>291</v>
      </c>
      <c r="L19" s="17">
        <f>[1]ottobre2011!$CB20</f>
        <v>666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11">
        <v>11</v>
      </c>
      <c r="B20" s="11">
        <f>[1]ottobre2011!$AT21</f>
        <v>18.34791666666667</v>
      </c>
      <c r="C20" s="11">
        <f>[1]ottobre2011!$AR21</f>
        <v>27</v>
      </c>
      <c r="D20" s="11">
        <f>[1]ottobre2011!$AP21</f>
        <v>11.6</v>
      </c>
      <c r="E20" s="11">
        <f>[1]ottobre2011!$BN21</f>
        <v>0</v>
      </c>
      <c r="F20" s="12">
        <f>[1]ottobre2011!$BO21</f>
        <v>0</v>
      </c>
      <c r="G20" s="13">
        <f>[1]ottobre2011!$BT21</f>
        <v>25.7</v>
      </c>
      <c r="H20" s="14" t="str">
        <f>[1]ottobre2011!$BU21</f>
        <v>WNW</v>
      </c>
      <c r="I20" s="13">
        <f>[1]ottobre2011!$BW21</f>
        <v>5.5395833333333329</v>
      </c>
      <c r="J20" s="15" t="str">
        <f>[1]ottobre2011!$BX21</f>
        <v>W</v>
      </c>
      <c r="K20" s="16">
        <f>[1]ottobre2011!$CA21</f>
        <v>328</v>
      </c>
      <c r="L20" s="17">
        <f>[1]ottobre2011!$CB21</f>
        <v>608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11">
        <v>12</v>
      </c>
      <c r="B21" s="11">
        <f>[1]ottobre2011!$AT22</f>
        <v>18.152083333333337</v>
      </c>
      <c r="C21" s="11">
        <f>[1]ottobre2011!$AR22</f>
        <v>27.3</v>
      </c>
      <c r="D21" s="11">
        <f>[1]ottobre2011!$AP22</f>
        <v>12.3</v>
      </c>
      <c r="E21" s="11">
        <f>[1]ottobre2011!$BN22</f>
        <v>0</v>
      </c>
      <c r="F21" s="12">
        <f>[1]ottobre2011!$BO22</f>
        <v>0</v>
      </c>
      <c r="G21" s="13">
        <f>[1]ottobre2011!$BT22</f>
        <v>20.9</v>
      </c>
      <c r="H21" s="14" t="str">
        <f>[1]ottobre2011!$BU22</f>
        <v>NW</v>
      </c>
      <c r="I21" s="13">
        <f>[1]ottobre2011!$BW22</f>
        <v>5.5999999999999979</v>
      </c>
      <c r="J21" s="15" t="str">
        <f>[1]ottobre2011!$BX22</f>
        <v>W</v>
      </c>
      <c r="K21" s="16">
        <f>[1]ottobre2011!$CA22</f>
        <v>342</v>
      </c>
      <c r="L21" s="17">
        <f>[1]ottobre2011!$CB22</f>
        <v>768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11">
        <v>13</v>
      </c>
      <c r="B22" s="11">
        <f>[1]ottobre2011!$AT23</f>
        <v>15.47291666666667</v>
      </c>
      <c r="C22" s="11">
        <f>[1]ottobre2011!$AR23</f>
        <v>22.6</v>
      </c>
      <c r="D22" s="11">
        <f>[1]ottobre2011!$AP23</f>
        <v>9.6</v>
      </c>
      <c r="E22" s="11">
        <f>[1]ottobre2011!$BN23</f>
        <v>0</v>
      </c>
      <c r="F22" s="12">
        <f>[1]ottobre2011!$BO23</f>
        <v>0</v>
      </c>
      <c r="G22" s="13">
        <f>[1]ottobre2011!$BT23</f>
        <v>19.3</v>
      </c>
      <c r="H22" s="14" t="str">
        <f>[1]ottobre2011!$BU23</f>
        <v>W</v>
      </c>
      <c r="I22" s="13">
        <f>[1]ottobre2011!$BW23</f>
        <v>4.6333333333333346</v>
      </c>
      <c r="J22" s="15" t="str">
        <f>[1]ottobre2011!$BX23</f>
        <v>W</v>
      </c>
      <c r="K22" s="16">
        <f>[1]ottobre2011!$CA23</f>
        <v>333</v>
      </c>
      <c r="L22" s="17">
        <f>[1]ottobre2011!$CB23</f>
        <v>578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11">
        <v>14</v>
      </c>
      <c r="B23" s="11">
        <f>[1]ottobre2011!$AT24</f>
        <v>11.318750000000001</v>
      </c>
      <c r="C23" s="11">
        <f>[1]ottobre2011!$AR24</f>
        <v>14.8</v>
      </c>
      <c r="D23" s="11">
        <f>[1]ottobre2011!$AP24</f>
        <v>7.3</v>
      </c>
      <c r="E23" s="11">
        <f>[1]ottobre2011!$BN24</f>
        <v>1.4</v>
      </c>
      <c r="F23" s="12">
        <f>[1]ottobre2011!$BO24</f>
        <v>0</v>
      </c>
      <c r="G23" s="13">
        <f>[1]ottobre2011!$BT24</f>
        <v>22.5</v>
      </c>
      <c r="H23" s="14" t="str">
        <f>[1]ottobre2011!$BU24</f>
        <v>ENE</v>
      </c>
      <c r="I23" s="13">
        <f>[1]ottobre2011!$BW24</f>
        <v>2.6333333333333324</v>
      </c>
      <c r="J23" s="15" t="str">
        <f>[1]ottobre2011!$BX24</f>
        <v>W</v>
      </c>
      <c r="K23" s="16">
        <f>[1]ottobre2011!$CA24</f>
        <v>90</v>
      </c>
      <c r="L23" s="17">
        <f>[1]ottobre2011!$CB24</f>
        <v>345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11">
        <v>15</v>
      </c>
      <c r="B24" s="11">
        <f>[1]ottobre2011!$AT25</f>
        <v>8.7583333333333346</v>
      </c>
      <c r="C24" s="11">
        <f>[1]ottobre2011!$AR25</f>
        <v>13.1</v>
      </c>
      <c r="D24" s="11">
        <f>[1]ottobre2011!$AP25</f>
        <v>4.0999999999999996</v>
      </c>
      <c r="E24" s="11">
        <f>[1]ottobre2011!$BN25</f>
        <v>0</v>
      </c>
      <c r="F24" s="12">
        <f>[1]ottobre2011!$BO25</f>
        <v>0</v>
      </c>
      <c r="G24" s="13">
        <f>[1]ottobre2011!$BT25</f>
        <v>19.3</v>
      </c>
      <c r="H24" s="14" t="str">
        <f>[1]ottobre2011!$BU25</f>
        <v>SE</v>
      </c>
      <c r="I24" s="13">
        <f>[1]ottobre2011!$BW25</f>
        <v>2.5</v>
      </c>
      <c r="J24" s="15" t="str">
        <f>[1]ottobre2011!$BX25</f>
        <v>W</v>
      </c>
      <c r="K24" s="16">
        <f>[1]ottobre2011!$CA25</f>
        <v>220</v>
      </c>
      <c r="L24" s="17">
        <f>[1]ottobre2011!$CB25</f>
        <v>677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11">
        <v>16</v>
      </c>
      <c r="B25" s="11">
        <f>[1]ottobre2011!$AT26</f>
        <v>8.1062499999999975</v>
      </c>
      <c r="C25" s="11">
        <f>[1]ottobre2011!$AR26</f>
        <v>15.4</v>
      </c>
      <c r="D25" s="11">
        <f>[1]ottobre2011!$AP26</f>
        <v>2.7</v>
      </c>
      <c r="E25" s="11">
        <f>[1]ottobre2011!$BN26</f>
        <v>0.2</v>
      </c>
      <c r="F25" s="12">
        <f>[1]ottobre2011!$BO26</f>
        <v>0</v>
      </c>
      <c r="G25" s="13">
        <f>[1]ottobre2011!$BT26</f>
        <v>19.3</v>
      </c>
      <c r="H25" s="14" t="str">
        <f>[1]ottobre2011!$BU26</f>
        <v>SSE</v>
      </c>
      <c r="I25" s="13">
        <f>[1]ottobre2011!$BW26</f>
        <v>4.7333333333333343</v>
      </c>
      <c r="J25" s="15" t="str">
        <f>[1]ottobre2011!$BX26</f>
        <v>W</v>
      </c>
      <c r="K25" s="16">
        <f>[1]ottobre2011!$CA26</f>
        <v>319</v>
      </c>
      <c r="L25" s="17">
        <f>[1]ottobre2011!$CB26</f>
        <v>571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11">
        <v>17</v>
      </c>
      <c r="B26" s="11">
        <f>[1]ottobre2011!$AT27</f>
        <v>7.2562500000000014</v>
      </c>
      <c r="C26" s="11">
        <f>[1]ottobre2011!$AR27</f>
        <v>13.4</v>
      </c>
      <c r="D26" s="11">
        <f>[1]ottobre2011!$AP27</f>
        <v>2.5</v>
      </c>
      <c r="E26" s="11">
        <f>[1]ottobre2011!$BN27</f>
        <v>0</v>
      </c>
      <c r="F26" s="12">
        <f>[1]ottobre2011!$BO27</f>
        <v>0</v>
      </c>
      <c r="G26" s="13">
        <f>[1]ottobre2011!$BT27</f>
        <v>19.3</v>
      </c>
      <c r="H26" s="14" t="str">
        <f>[1]ottobre2011!$BU27</f>
        <v>E</v>
      </c>
      <c r="I26" s="13">
        <f>[1]ottobre2011!$BW27</f>
        <v>4.333333333333333</v>
      </c>
      <c r="J26" s="15" t="str">
        <f>[1]ottobre2011!$BX27</f>
        <v>W</v>
      </c>
      <c r="K26" s="16">
        <f>[1]ottobre2011!$CA27</f>
        <v>296</v>
      </c>
      <c r="L26" s="17">
        <f>[1]ottobre2011!$CB27</f>
        <v>547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11">
        <v>18</v>
      </c>
      <c r="B27" s="11">
        <f>[1]ottobre2011!$AT28</f>
        <v>7.7895833333333355</v>
      </c>
      <c r="C27" s="11">
        <f>[1]ottobre2011!$AR28</f>
        <v>14.3</v>
      </c>
      <c r="D27" s="11">
        <f>[1]ottobre2011!$AP28</f>
        <v>2.9</v>
      </c>
      <c r="E27" s="11">
        <f>[1]ottobre2011!$BN28</f>
        <v>0</v>
      </c>
      <c r="F27" s="12">
        <f>[1]ottobre2011!$BO28</f>
        <v>0</v>
      </c>
      <c r="G27" s="13">
        <f>[1]ottobre2011!$BT28</f>
        <v>17.7</v>
      </c>
      <c r="H27" s="14" t="str">
        <f>[1]ottobre2011!$BU28</f>
        <v>E</v>
      </c>
      <c r="I27" s="13">
        <f>[1]ottobre2011!$BW28</f>
        <v>4.3</v>
      </c>
      <c r="J27" s="15" t="str">
        <f>[1]ottobre2011!$BX28</f>
        <v>W</v>
      </c>
      <c r="K27" s="16">
        <f>[1]ottobre2011!$CA28</f>
        <v>275</v>
      </c>
      <c r="L27" s="17">
        <f>[1]ottobre2011!$CB28</f>
        <v>510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11">
        <v>19</v>
      </c>
      <c r="B28" s="11">
        <f>[1]ottobre2011!$AT29</f>
        <v>8.7375000000000007</v>
      </c>
      <c r="C28" s="11">
        <f>[1]ottobre2011!$AR29</f>
        <v>11.8</v>
      </c>
      <c r="D28" s="11">
        <f>[1]ottobre2011!$AP29</f>
        <v>5.5</v>
      </c>
      <c r="E28" s="11">
        <f>[1]ottobre2011!$BN29</f>
        <v>0</v>
      </c>
      <c r="F28" s="12">
        <f>[1]ottobre2011!$BO29</f>
        <v>0</v>
      </c>
      <c r="G28" s="13">
        <f>[1]ottobre2011!$BT29</f>
        <v>16.100000000000001</v>
      </c>
      <c r="H28" s="14" t="str">
        <f>[1]ottobre2011!$BU29</f>
        <v>SW</v>
      </c>
      <c r="I28" s="13">
        <f>[1]ottobre2011!$BW29</f>
        <v>2.6999999999999988</v>
      </c>
      <c r="J28" s="15" t="str">
        <f>[1]ottobre2011!$BX29</f>
        <v>W</v>
      </c>
      <c r="K28" s="16">
        <f>[1]ottobre2011!$CA29</f>
        <v>78</v>
      </c>
      <c r="L28" s="17">
        <f>[1]ottobre2011!$CB29</f>
        <v>258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11">
        <v>20</v>
      </c>
      <c r="B29" s="11">
        <f>[1]ottobre2011!$AT30</f>
        <v>10.037500000000001</v>
      </c>
      <c r="C29" s="11">
        <f>[1]ottobre2011!$AR30</f>
        <v>17.100000000000001</v>
      </c>
      <c r="D29" s="11">
        <f>[1]ottobre2011!$AP30</f>
        <v>4.7</v>
      </c>
      <c r="E29" s="11">
        <f>[1]ottobre2011!$BN30</f>
        <v>0</v>
      </c>
      <c r="F29" s="12">
        <f>[1]ottobre2011!$BO30</f>
        <v>0</v>
      </c>
      <c r="G29" s="13">
        <f>[1]ottobre2011!$BT30</f>
        <v>32.200000000000003</v>
      </c>
      <c r="H29" s="14" t="str">
        <f>[1]ottobre2011!$BU30</f>
        <v>E</v>
      </c>
      <c r="I29" s="13">
        <f>[1]ottobre2011!$BW30</f>
        <v>3.975000000000001</v>
      </c>
      <c r="J29" s="15" t="str">
        <f>[1]ottobre2011!$BX30</f>
        <v>W</v>
      </c>
      <c r="K29" s="16">
        <f>[1]ottobre2011!$CA30</f>
        <v>306</v>
      </c>
      <c r="L29" s="17">
        <f>[1]ottobre2011!$CB30</f>
        <v>555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11">
        <v>21</v>
      </c>
      <c r="B30" s="11">
        <f>[1]ottobre2011!$AT31</f>
        <v>6.8833333333333337</v>
      </c>
      <c r="C30" s="11">
        <f>[1]ottobre2011!$AR31</f>
        <v>10.6</v>
      </c>
      <c r="D30" s="11">
        <f>[1]ottobre2011!$AP31</f>
        <v>2.1</v>
      </c>
      <c r="E30" s="11">
        <f>[1]ottobre2011!$BN31</f>
        <v>0</v>
      </c>
      <c r="F30" s="12">
        <f>[1]ottobre2011!$BO31</f>
        <v>0</v>
      </c>
      <c r="G30" s="13">
        <f>[1]ottobre2011!$BT31</f>
        <v>20.9</v>
      </c>
      <c r="H30" s="14" t="str">
        <f>[1]ottobre2011!$BU31</f>
        <v>SE</v>
      </c>
      <c r="I30" s="13">
        <f>[1]ottobre2011!$BW31</f>
        <v>2.2999999999999994</v>
      </c>
      <c r="J30" s="15" t="str">
        <f>[1]ottobre2011!$BX31</f>
        <v>W</v>
      </c>
      <c r="K30" s="16">
        <f>[1]ottobre2011!$CA31</f>
        <v>194</v>
      </c>
      <c r="L30" s="17">
        <f>[1]ottobre2011!$CB31</f>
        <v>687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11">
        <v>22</v>
      </c>
      <c r="B31" s="11">
        <f>[1]ottobre2011!$AT32</f>
        <v>6.5687499999999988</v>
      </c>
      <c r="C31" s="11">
        <f>[1]ottobre2011!$AR32</f>
        <v>8.8000000000000007</v>
      </c>
      <c r="D31" s="11">
        <f>[1]ottobre2011!$AP32</f>
        <v>3.8</v>
      </c>
      <c r="E31" s="11">
        <f>[1]ottobre2011!$BN32</f>
        <v>0</v>
      </c>
      <c r="F31" s="12">
        <f>[1]ottobre2011!$BO32</f>
        <v>0</v>
      </c>
      <c r="G31" s="13">
        <f>[1]ottobre2011!$BT32</f>
        <v>9.6999999999999993</v>
      </c>
      <c r="H31" s="14" t="str">
        <f>[1]ottobre2011!$BU32</f>
        <v>SE</v>
      </c>
      <c r="I31" s="13">
        <f>[1]ottobre2011!$BW32</f>
        <v>1.0000000000000004</v>
      </c>
      <c r="J31" s="15" t="str">
        <f>[1]ottobre2011!$BX32</f>
        <v>W</v>
      </c>
      <c r="K31" s="16">
        <f>[1]ottobre2011!$CA32</f>
        <v>76</v>
      </c>
      <c r="L31" s="17">
        <f>[1]ottobre2011!$CB32</f>
        <v>190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11">
        <v>23</v>
      </c>
      <c r="B32" s="11">
        <f>[1]ottobre2011!$AT33</f>
        <v>5.864583333333333</v>
      </c>
      <c r="C32" s="11">
        <f>[1]ottobre2011!$AR33</f>
        <v>9.3000000000000007</v>
      </c>
      <c r="D32" s="11">
        <f>[1]ottobre2011!$AP33</f>
        <v>1.9</v>
      </c>
      <c r="E32" s="11">
        <f>[1]ottobre2011!$BN33</f>
        <v>0</v>
      </c>
      <c r="F32" s="12">
        <f>[1]ottobre2011!$BO33</f>
        <v>0</v>
      </c>
      <c r="G32" s="13">
        <f>[1]ottobre2011!$BT33</f>
        <v>14.5</v>
      </c>
      <c r="H32" s="14" t="str">
        <f>[1]ottobre2011!$BU33</f>
        <v>SE</v>
      </c>
      <c r="I32" s="13">
        <f>[1]ottobre2011!$BW33</f>
        <v>2.2000000000000006</v>
      </c>
      <c r="J32" s="15" t="str">
        <f>[1]ottobre2011!$BX33</f>
        <v>W</v>
      </c>
      <c r="K32" s="16">
        <f>[1]ottobre2011!$CA33</f>
        <v>133</v>
      </c>
      <c r="L32" s="17">
        <f>[1]ottobre2011!$CB33</f>
        <v>431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11">
        <v>24</v>
      </c>
      <c r="B33" s="11">
        <f>[1]ottobre2011!$AT34</f>
        <v>5.4145833333333329</v>
      </c>
      <c r="C33" s="11">
        <f>[1]ottobre2011!$AR34</f>
        <v>8.6999999999999993</v>
      </c>
      <c r="D33" s="11">
        <f>[1]ottobre2011!$AP34</f>
        <v>1.9</v>
      </c>
      <c r="E33" s="11">
        <f>[1]ottobre2011!$BN34</f>
        <v>2</v>
      </c>
      <c r="F33" s="12">
        <f>[1]ottobre2011!$BO34</f>
        <v>0</v>
      </c>
      <c r="G33" s="13">
        <f>[1]ottobre2011!$BT34</f>
        <v>17.7</v>
      </c>
      <c r="H33" s="14" t="str">
        <f>[1]ottobre2011!$BU34</f>
        <v>WNW</v>
      </c>
      <c r="I33" s="13">
        <f>[1]ottobre2011!$BW34</f>
        <v>2.4333333333333322</v>
      </c>
      <c r="J33" s="15" t="str">
        <f>[1]ottobre2011!$BX34</f>
        <v>W</v>
      </c>
      <c r="K33" s="16">
        <f>[1]ottobre2011!$CA34</f>
        <v>89</v>
      </c>
      <c r="L33" s="17">
        <f>[1]ottobre2011!$CB34</f>
        <v>214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11">
        <v>25</v>
      </c>
      <c r="B34" s="11">
        <f>[1]ottobre2011!$AT35</f>
        <v>6.0854166666666671</v>
      </c>
      <c r="C34" s="11">
        <f>[1]ottobre2011!$AR35</f>
        <v>7.1</v>
      </c>
      <c r="D34" s="11">
        <f>[1]ottobre2011!$AP35</f>
        <v>4.8</v>
      </c>
      <c r="E34" s="11">
        <f>[1]ottobre2011!$BN35</f>
        <v>27.4</v>
      </c>
      <c r="F34" s="12">
        <f>[1]ottobre2011!$BO35</f>
        <v>0</v>
      </c>
      <c r="G34" s="13">
        <f>[1]ottobre2011!$BT35</f>
        <v>11.3</v>
      </c>
      <c r="H34" s="14" t="str">
        <f>[1]ottobre2011!$BU35</f>
        <v>W</v>
      </c>
      <c r="I34" s="13">
        <f>[1]ottobre2011!$BW35</f>
        <v>0.50000000000000011</v>
      </c>
      <c r="J34" s="15" t="str">
        <f>[1]ottobre2011!$BX35</f>
        <v>ESE</v>
      </c>
      <c r="K34" s="16">
        <f>[1]ottobre2011!$CA35</f>
        <v>25</v>
      </c>
      <c r="L34" s="17">
        <f>[1]ottobre2011!$CB35</f>
        <v>56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11">
        <v>26</v>
      </c>
      <c r="B35" s="11">
        <f>[1]ottobre2011!$AT36</f>
        <v>8.9979166666666668</v>
      </c>
      <c r="C35" s="11">
        <f>[1]ottobre2011!$AR36</f>
        <v>12.1</v>
      </c>
      <c r="D35" s="11">
        <f>[1]ottobre2011!$AP36</f>
        <v>6.3</v>
      </c>
      <c r="E35" s="11">
        <f>[1]ottobre2011!$BN36</f>
        <v>0</v>
      </c>
      <c r="F35" s="12">
        <f>[1]ottobre2011!$BO36</f>
        <v>0</v>
      </c>
      <c r="G35" s="13">
        <f>[1]ottobre2011!$BT36</f>
        <v>17.7</v>
      </c>
      <c r="H35" s="14" t="str">
        <f>[1]ottobre2011!$BU36</f>
        <v>ENE</v>
      </c>
      <c r="I35" s="13">
        <f>[1]ottobre2011!$BW36</f>
        <v>0.9666666666666669</v>
      </c>
      <c r="J35" s="15" t="str">
        <f>[1]ottobre2011!$BX36</f>
        <v>W</v>
      </c>
      <c r="K35" s="16">
        <f>[1]ottobre2011!$CA36</f>
        <v>117</v>
      </c>
      <c r="L35" s="17">
        <f>[1]ottobre2011!$CB36</f>
        <v>666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11">
        <v>27</v>
      </c>
      <c r="B36" s="11">
        <f>[1]ottobre2011!$AT37</f>
        <v>9.9395833333333332</v>
      </c>
      <c r="C36" s="11">
        <f>[1]ottobre2011!$AR37</f>
        <v>14.9</v>
      </c>
      <c r="D36" s="11">
        <f>[1]ottobre2011!$AP37</f>
        <v>6.6</v>
      </c>
      <c r="E36" s="11">
        <f>[1]ottobre2011!$BN37</f>
        <v>0</v>
      </c>
      <c r="F36" s="12">
        <f>[1]ottobre2011!$BO37</f>
        <v>0</v>
      </c>
      <c r="G36" s="13">
        <f>[1]ottobre2011!$BT37</f>
        <v>17.7</v>
      </c>
      <c r="H36" s="14" t="str">
        <f>[1]ottobre2011!$BU37</f>
        <v>WNW</v>
      </c>
      <c r="I36" s="13">
        <f>[1]ottobre2011!$BW37</f>
        <v>2.7666666666666671</v>
      </c>
      <c r="J36" s="15" t="str">
        <f>[1]ottobre2011!$BX37</f>
        <v>WNW</v>
      </c>
      <c r="K36" s="16">
        <f>[1]ottobre2011!$CA37</f>
        <v>184</v>
      </c>
      <c r="L36" s="17">
        <f>[1]ottobre2011!$CB37</f>
        <v>779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11">
        <v>28</v>
      </c>
      <c r="B37" s="11">
        <f>[1]ottobre2011!$AT38</f>
        <v>9.6583333333333368</v>
      </c>
      <c r="C37" s="11">
        <f>[1]ottobre2011!$AR38</f>
        <v>15.3</v>
      </c>
      <c r="D37" s="11">
        <f>[1]ottobre2011!$AP38</f>
        <v>5.9</v>
      </c>
      <c r="E37" s="11">
        <f>[1]ottobre2011!$BN38</f>
        <v>0</v>
      </c>
      <c r="F37" s="12">
        <f>[1]ottobre2011!$BO38</f>
        <v>0</v>
      </c>
      <c r="G37" s="13">
        <f>[1]ottobre2011!$BT38</f>
        <v>17.7</v>
      </c>
      <c r="H37" s="14" t="str">
        <f>[1]ottobre2011!$BU38</f>
        <v>WNW</v>
      </c>
      <c r="I37" s="13">
        <f>[1]ottobre2011!$BW38</f>
        <v>4.0333333333333323</v>
      </c>
      <c r="J37" s="15" t="str">
        <f>[1]ottobre2011!$BX38</f>
        <v>W</v>
      </c>
      <c r="K37" s="16">
        <f>[1]ottobre2011!$CA38</f>
        <v>242</v>
      </c>
      <c r="L37" s="17">
        <f>[1]ottobre2011!$CB38</f>
        <v>573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11">
        <v>29</v>
      </c>
      <c r="B38" s="11">
        <f>[1]ottobre2011!$AT39</f>
        <v>9.2937499999999975</v>
      </c>
      <c r="C38" s="11">
        <f>[1]ottobre2011!$AR39</f>
        <v>14.3</v>
      </c>
      <c r="D38" s="11">
        <f>[1]ottobre2011!$AP39</f>
        <v>5.6</v>
      </c>
      <c r="E38" s="11">
        <f>[1]ottobre2011!$BN39</f>
        <v>0</v>
      </c>
      <c r="F38" s="12">
        <f>[1]ottobre2011!$BO39</f>
        <v>0</v>
      </c>
      <c r="G38" s="13">
        <f>[1]ottobre2011!$BT39</f>
        <v>14.5</v>
      </c>
      <c r="H38" s="14" t="str">
        <f>[1]ottobre2011!$BU39</f>
        <v>WNW</v>
      </c>
      <c r="I38" s="13">
        <f>[1]ottobre2011!$BW39</f>
        <v>4.1333333333333329</v>
      </c>
      <c r="J38" s="15" t="str">
        <f>[1]ottobre2011!$BX39</f>
        <v>W</v>
      </c>
      <c r="K38" s="16">
        <f>[1]ottobre2011!$CA39</f>
        <v>242</v>
      </c>
      <c r="L38" s="17">
        <f>[1]ottobre2011!$CB39</f>
        <v>541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11">
        <v>30</v>
      </c>
      <c r="B39" s="11">
        <f>[1]ottobre2011!$AT40</f>
        <v>8.654166666666665</v>
      </c>
      <c r="C39" s="11">
        <f>[1]ottobre2011!$AR40</f>
        <v>10.6</v>
      </c>
      <c r="D39" s="11">
        <f>[1]ottobre2011!$AP40</f>
        <v>5.5</v>
      </c>
      <c r="E39" s="11">
        <f>[1]ottobre2011!$BN40</f>
        <v>0</v>
      </c>
      <c r="F39" s="12">
        <f>[1]ottobre2011!$BO40</f>
        <v>0</v>
      </c>
      <c r="G39" s="13">
        <f>[1]ottobre2011!$BT40</f>
        <v>17.7</v>
      </c>
      <c r="H39" s="14" t="str">
        <f>[1]ottobre2011!$BU40</f>
        <v>NW</v>
      </c>
      <c r="I39" s="13">
        <f>[1]ottobre2011!$BW40</f>
        <v>1.8999999999999988</v>
      </c>
      <c r="J39" s="15" t="str">
        <f>[1]ottobre2011!$BX40</f>
        <v>W</v>
      </c>
      <c r="K39" s="16">
        <f>[1]ottobre2011!$CA40</f>
        <v>72</v>
      </c>
      <c r="L39" s="17">
        <f>[1]ottobre2011!$CB40</f>
        <v>156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11">
        <v>31</v>
      </c>
      <c r="B40" s="11">
        <f>[1]ottobre2011!$AT41</f>
        <v>9.2812499999999982</v>
      </c>
      <c r="C40" s="11">
        <f>[1]ottobre2011!$AR41</f>
        <v>14.6</v>
      </c>
      <c r="D40" s="11">
        <f>[1]ottobre2011!$AP41</f>
        <v>4.7</v>
      </c>
      <c r="E40" s="11">
        <f>[1]ottobre2011!$BN41</f>
        <v>0</v>
      </c>
      <c r="F40" s="12">
        <f>[1]ottobre2011!$BO41</f>
        <v>0</v>
      </c>
      <c r="G40" s="13">
        <f>[1]ottobre2011!$BT41</f>
        <v>12.9</v>
      </c>
      <c r="H40" s="14" t="str">
        <f>[1]ottobre2011!$BU41</f>
        <v>NW</v>
      </c>
      <c r="I40" s="13">
        <f>[1]ottobre2011!$BW41</f>
        <v>2.2000000000000006</v>
      </c>
      <c r="J40" s="15" t="str">
        <f>[1]ottobre2011!$BX41</f>
        <v>W</v>
      </c>
      <c r="K40" s="16">
        <f>[1]ottobre2011!$CA41</f>
        <v>231</v>
      </c>
      <c r="L40" s="17">
        <f>[1]ottobre2011!$CB41</f>
        <v>540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11" t="s">
        <v>26</v>
      </c>
      <c r="B42" s="11">
        <f>AVERAGE(B10:B40)</f>
        <v>11.442405913978495</v>
      </c>
      <c r="C42" s="11">
        <f>AVERAGE(C10:C40)</f>
        <v>16.803225806451614</v>
      </c>
      <c r="D42" s="11">
        <f>AVERAGE(D10:D40)</f>
        <v>6.7677419354838717</v>
      </c>
      <c r="E42" s="11">
        <f>SUM(E10:E40)</f>
        <v>31</v>
      </c>
      <c r="F42" s="12">
        <f>SUM(F10:F40)</f>
        <v>0</v>
      </c>
      <c r="G42" s="11">
        <f>AVERAGE(G10:G40)</f>
        <v>20.606451612903228</v>
      </c>
      <c r="H42" s="10"/>
      <c r="I42" s="11">
        <f>AVERAGE(I10:I40)</f>
        <v>3.6608198924731181</v>
      </c>
      <c r="J42" s="10"/>
      <c r="K42" s="16">
        <f>AVERAGE(K10:K40)</f>
        <v>237.32258064516128</v>
      </c>
      <c r="L42" s="17">
        <f>AVERAGE(L10:L40)</f>
        <v>535.25806451612902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11" t="s">
        <v>27</v>
      </c>
      <c r="B43" s="11">
        <f t="shared" ref="B43:G43" si="0">MAX(B10:B40)</f>
        <v>18.34791666666667</v>
      </c>
      <c r="C43" s="11">
        <f t="shared" si="0"/>
        <v>27.3</v>
      </c>
      <c r="D43" s="11">
        <f t="shared" si="0"/>
        <v>14.4</v>
      </c>
      <c r="E43" s="11">
        <f t="shared" si="0"/>
        <v>27.4</v>
      </c>
      <c r="F43" s="12">
        <f t="shared" si="0"/>
        <v>0</v>
      </c>
      <c r="G43" s="11">
        <f t="shared" si="0"/>
        <v>61.2</v>
      </c>
      <c r="H43" s="10"/>
      <c r="I43" s="11">
        <f>MAX(I10:I40)</f>
        <v>8.2374999999999989</v>
      </c>
      <c r="J43" s="10"/>
      <c r="K43" s="16">
        <f>MAX(K10:K40)</f>
        <v>362</v>
      </c>
      <c r="L43" s="17">
        <f>MAX(L10:L40)</f>
        <v>779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11" t="s">
        <v>28</v>
      </c>
      <c r="B44" s="11">
        <f t="shared" ref="B44:G44" si="1">MIN(B10:B40)</f>
        <v>5.4145833333333329</v>
      </c>
      <c r="C44" s="11">
        <f t="shared" si="1"/>
        <v>7.1</v>
      </c>
      <c r="D44" s="11">
        <f t="shared" si="1"/>
        <v>1.9</v>
      </c>
      <c r="E44" s="11">
        <f t="shared" si="1"/>
        <v>0</v>
      </c>
      <c r="F44" s="12">
        <f t="shared" si="1"/>
        <v>0</v>
      </c>
      <c r="G44" s="11">
        <f t="shared" si="1"/>
        <v>9.6999999999999993</v>
      </c>
      <c r="H44" s="10"/>
      <c r="I44" s="11">
        <f>MIN(I10:I40)</f>
        <v>0.50000000000000011</v>
      </c>
      <c r="J44" s="10"/>
      <c r="K44" s="16">
        <f>MIN(K10:K40)</f>
        <v>25</v>
      </c>
      <c r="L44" s="17">
        <f>MIN(L10:L40)</f>
        <v>56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1">
        <f>[1]ottobre2011!$BU$48</f>
        <v>61.2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[1]ottobre2011!$AQ$57</f>
        <v>11.442405913978495</v>
      </c>
      <c r="D50" s="10"/>
      <c r="E50" s="9" t="s">
        <v>35</v>
      </c>
      <c r="F50" s="10"/>
      <c r="G50" s="13">
        <f>E42</f>
        <v>31</v>
      </c>
      <c r="H50" s="10"/>
      <c r="I50" s="10"/>
      <c r="J50" s="10"/>
      <c r="K50" s="9" t="s">
        <v>14</v>
      </c>
      <c r="L50" s="18">
        <f>[1]ottobre2011!$BU$49</f>
        <v>40823</v>
      </c>
      <c r="M50" s="10"/>
      <c r="N50" s="111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[1]ottobre2011!$AX$57</f>
        <v>13.21576603302611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[1]ottobre2011!$BU$50</f>
        <v>13:00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[1]ottobre2011!$AQ$56</f>
        <v>16.803225806451614</v>
      </c>
      <c r="D52" s="10"/>
      <c r="E52" s="9" t="s">
        <v>40</v>
      </c>
      <c r="F52" s="10"/>
      <c r="G52" s="13">
        <f>E43</f>
        <v>27.4</v>
      </c>
      <c r="H52" s="29">
        <f>[1]ottobre2011!$AR$61</f>
        <v>40841</v>
      </c>
      <c r="I52" s="10"/>
      <c r="J52" s="10"/>
      <c r="K52" s="9" t="s">
        <v>41</v>
      </c>
      <c r="L52" s="14" t="str">
        <f>[1]ottobre2011!$BU$51</f>
        <v>WSW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[1]ottobre2011!$AQ$55</f>
        <v>6.7677419354838717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[1]ottobre2011!$AQ$50</f>
        <v>18.34791666666667</v>
      </c>
      <c r="D54" s="29" t="str">
        <f>[1]ottobre2011!$AR$50</f>
        <v>3/11-ott</v>
      </c>
      <c r="E54" s="9" t="s">
        <v>45</v>
      </c>
      <c r="F54" s="10"/>
      <c r="G54" s="17">
        <f>[1]ottobre2011!$AQ$66</f>
        <v>4</v>
      </c>
      <c r="H54" s="10"/>
      <c r="I54" s="10"/>
      <c r="J54" s="4" t="s">
        <v>46</v>
      </c>
      <c r="K54" s="9" t="s">
        <v>33</v>
      </c>
      <c r="L54" s="11">
        <f>I42</f>
        <v>3.6608198924731181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[1]ottobre2011!$AQ$49</f>
        <v>5.4145833333333329</v>
      </c>
      <c r="D55" s="29">
        <f>[1]ottobre2011!$AR$49</f>
        <v>40840</v>
      </c>
      <c r="E55" s="9" t="s">
        <v>48</v>
      </c>
      <c r="F55" s="10"/>
      <c r="G55" s="20">
        <f>[1]ottobre2011!$AQ$65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[1]ottobre2011!$AQ$48</f>
        <v>27.3</v>
      </c>
      <c r="D56" s="29">
        <f>[1]ottobre2011!$AR$48</f>
        <v>40828</v>
      </c>
      <c r="E56" s="10"/>
      <c r="F56" s="10"/>
      <c r="G56" s="10"/>
      <c r="H56" s="10"/>
      <c r="I56" s="10"/>
      <c r="J56" s="4" t="s">
        <v>50</v>
      </c>
      <c r="K56" s="10"/>
      <c r="L56" s="14" t="str">
        <f>[1]ottobre2011!$BW$55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[1]ottobre2011!$AQ$47</f>
        <v>1.9</v>
      </c>
      <c r="D57" s="29" t="str">
        <f>[1]ottobre2011!$AR$47</f>
        <v>23/24-ott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[1]ottobre2011!$AQ$63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141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11">
        <v>2011</v>
      </c>
      <c r="D63" s="111">
        <v>2010</v>
      </c>
      <c r="E63" s="111">
        <v>2009</v>
      </c>
      <c r="F63" s="111">
        <v>2008</v>
      </c>
      <c r="G63" s="111">
        <v>2007</v>
      </c>
      <c r="H63" s="111">
        <v>2006</v>
      </c>
      <c r="I63" s="111">
        <v>2005</v>
      </c>
      <c r="J63" s="111">
        <v>2004</v>
      </c>
      <c r="K63" s="111">
        <v>2003</v>
      </c>
      <c r="L63" s="111">
        <v>2002</v>
      </c>
      <c r="M63" s="111">
        <v>2001</v>
      </c>
      <c r="N63" s="111">
        <v>2000</v>
      </c>
      <c r="O63" s="111">
        <v>1999</v>
      </c>
      <c r="P63" s="111">
        <v>1998</v>
      </c>
      <c r="Q63" s="111">
        <v>1997</v>
      </c>
      <c r="R63" s="111">
        <v>1996</v>
      </c>
      <c r="S63" s="111">
        <v>1995</v>
      </c>
      <c r="T63" s="111">
        <v>1994</v>
      </c>
      <c r="U63" s="111">
        <v>1993</v>
      </c>
      <c r="V63" s="111">
        <v>1992</v>
      </c>
      <c r="W63" s="111">
        <v>1991</v>
      </c>
      <c r="X63" s="111">
        <v>1990</v>
      </c>
      <c r="Y63" s="111">
        <v>1989</v>
      </c>
      <c r="Z63" s="111" t="s">
        <v>56</v>
      </c>
    </row>
    <row r="64" spans="1:26">
      <c r="A64" s="4" t="s">
        <v>57</v>
      </c>
      <c r="B64" s="10"/>
      <c r="C64" s="11">
        <f>[1]ottobre2011!$AT$43</f>
        <v>11.442405913978495</v>
      </c>
      <c r="D64" s="11">
        <f>[2]ottobre2010!$AQ$57</f>
        <v>9.7190188172043026</v>
      </c>
      <c r="E64" s="11">
        <f>[3]ottobre2009!$D$53</f>
        <v>11.146370967741934</v>
      </c>
      <c r="F64" s="11">
        <f>[4]ottobre2008!$D$53</f>
        <v>12.652419354838708</v>
      </c>
      <c r="G64" s="11">
        <f>[5]ottobre2007!$D$53</f>
        <v>11.886290322580642</v>
      </c>
      <c r="H64" s="11">
        <f>[6]ottobre2006!$D$53</f>
        <v>13.687903225806449</v>
      </c>
      <c r="I64" s="11">
        <f>[7]ottobre2005!$D$53</f>
        <v>11.730645161290321</v>
      </c>
      <c r="J64" s="11">
        <f>[8]ottobre2004!$D$53</f>
        <v>12.881451612903225</v>
      </c>
      <c r="K64" s="11">
        <f>[9]ottobre2003!$D$53</f>
        <v>9.6693548387096779</v>
      </c>
      <c r="L64" s="11">
        <f>[10]ottobre2002!$D$53</f>
        <v>11.715322580645163</v>
      </c>
      <c r="M64" s="11">
        <f>[11]ottobre2001!$D$53</f>
        <v>14.467741935483874</v>
      </c>
      <c r="N64" s="11">
        <f>[12]ottobre2000!$D$53</f>
        <v>11.82258064516129</v>
      </c>
      <c r="O64" s="11">
        <f>[13]ottobre99!$D$53</f>
        <v>11.590322580645161</v>
      </c>
      <c r="P64" s="11">
        <f>[14]ottobre98!$D$53</f>
        <v>11.243548387096775</v>
      </c>
      <c r="Q64" s="11">
        <f>[15]ottobre97!$D$53</f>
        <v>11.17741935483871</v>
      </c>
      <c r="R64" s="11">
        <f>[16]ottobre96!$D$51</f>
        <v>10.766129032258064</v>
      </c>
      <c r="S64" s="11">
        <f>[17]ottobre95!$D$51</f>
        <v>12.258064516129032</v>
      </c>
      <c r="T64" s="11">
        <f>[18]ottobre94!$D$51</f>
        <v>9.7096774193548381</v>
      </c>
      <c r="U64" s="11">
        <f>[19]ottobre93!$D$51</f>
        <v>9.4032258064516121</v>
      </c>
      <c r="V64" s="11">
        <f>[20]ottobre92!$D$51</f>
        <v>8.4838709677419359</v>
      </c>
      <c r="W64" s="11">
        <f>[21]ottobre91!$D$51</f>
        <v>9.7258064516129039</v>
      </c>
      <c r="X64" s="11">
        <f>[22]ottobre90!$D$51</f>
        <v>12.451612903225806</v>
      </c>
      <c r="Y64" s="11"/>
      <c r="Z64" s="11">
        <f>AVERAGE(C64:Y64)</f>
        <v>11.346871945259043</v>
      </c>
    </row>
    <row r="65" spans="1:26">
      <c r="A65" s="4" t="s">
        <v>58</v>
      </c>
      <c r="B65" s="10"/>
      <c r="C65" s="11">
        <f>[1]ottobre2011!$AX$57</f>
        <v>13.21576603302611</v>
      </c>
      <c r="D65" s="11">
        <f>[2]ottobre2010!$AX$57</f>
        <v>11.805324662169683</v>
      </c>
      <c r="E65" s="11">
        <f>[3]ottobre2009!$I$53</f>
        <v>13.092852131103879</v>
      </c>
      <c r="F65" s="11">
        <f>[4]ottobre2008!$I$53</f>
        <v>13.039593900630328</v>
      </c>
      <c r="G65" s="11">
        <f>[5]ottobre2007!$I$53</f>
        <v>13.93012653609831</v>
      </c>
      <c r="H65" s="11">
        <f>[6]ottobre2006!$I$53</f>
        <v>12.998626152073731</v>
      </c>
      <c r="I65" s="11">
        <f>[7]ottobre2005!$I$53</f>
        <v>12.636511136712752</v>
      </c>
      <c r="J65" s="11">
        <f>[8]ottobre2004!$I$53</f>
        <v>12.659410641453466</v>
      </c>
      <c r="K65" s="11">
        <f>[9]ottobre2003!$I$53</f>
        <v>13.266848886328725</v>
      </c>
      <c r="L65" s="11">
        <f>[10]ottobre2002!$I$53</f>
        <v>12.742782066052227</v>
      </c>
      <c r="M65" s="11">
        <f>[11]ottobre2001!$I$53</f>
        <v>12.988273425499234</v>
      </c>
      <c r="N65" s="11">
        <f>[12]ottobre2000!$I$53</f>
        <v>12.949763997033738</v>
      </c>
      <c r="O65" s="11">
        <f>[13]ottobre99!$I$53</f>
        <v>12.890772794546852</v>
      </c>
      <c r="P65" s="11">
        <f>[14]ottobre98!$I$53</f>
        <v>12.208544546850998</v>
      </c>
      <c r="Q65" s="11">
        <f>[15]ottobre97!$I$53</f>
        <v>12.586282642089094</v>
      </c>
      <c r="R65" s="11">
        <f>[16]ottobre96!$I$53</f>
        <v>11.133528921023359</v>
      </c>
      <c r="S65" s="11">
        <f>[17]ottobre95!$I$53</f>
        <v>11.705769969278034</v>
      </c>
      <c r="T65" s="11">
        <f>[18]ottobre94!$I$53</f>
        <v>12.318058755760369</v>
      </c>
      <c r="U65" s="11">
        <f>[19]ottobre93!$I$53</f>
        <v>11.566392089093702</v>
      </c>
      <c r="V65" s="11">
        <f>[20]ottobre92!$I$53</f>
        <v>11.515054690396738</v>
      </c>
      <c r="W65" s="11">
        <f>[21]ottobre91!$I$53</f>
        <v>12.185053763440859</v>
      </c>
      <c r="X65" s="11">
        <f>[22]ottobre90!$I$53</f>
        <v>13.71655529953917</v>
      </c>
      <c r="Y65" s="11"/>
      <c r="Z65" s="11">
        <f t="shared" ref="Z65:Z80" si="2">AVERAGE(C65:Y65)</f>
        <v>12.597813320009152</v>
      </c>
    </row>
    <row r="66" spans="1:26">
      <c r="A66" s="4" t="s">
        <v>59</v>
      </c>
      <c r="B66" s="10"/>
      <c r="C66" s="11">
        <f>[1]ottobre2011!$AR$43</f>
        <v>16.803225806451614</v>
      </c>
      <c r="D66" s="11">
        <f>[2]ottobre2010!$AR$43</f>
        <v>13.770967741935484</v>
      </c>
      <c r="E66" s="11">
        <f>[3]ottobre2009!$D$52</f>
        <v>16.361290322580643</v>
      </c>
      <c r="F66" s="11">
        <f>[4]ottobre2008!$D$52</f>
        <v>18.135483870967743</v>
      </c>
      <c r="G66" s="11">
        <f>[5]ottobre2007!$D$52</f>
        <v>17.699999999999996</v>
      </c>
      <c r="H66" s="11">
        <f>[6]ottobre2006!$D$52</f>
        <v>19.096774193548388</v>
      </c>
      <c r="I66" s="11">
        <f>[7]ottobre2005!$D$52</f>
        <v>15.883870967741933</v>
      </c>
      <c r="J66" s="11">
        <f>[8]ottobre2004!$D$52</f>
        <v>16.406451612903222</v>
      </c>
      <c r="K66" s="11">
        <f>[9]ottobre2003!$D$52</f>
        <v>15.016129032258064</v>
      </c>
      <c r="L66" s="11">
        <f>[10]ottobre2002!$D$52</f>
        <v>17.432258064516127</v>
      </c>
      <c r="M66" s="11">
        <f>[11]ottobre2001!$D$52</f>
        <v>19.745161290322581</v>
      </c>
      <c r="N66" s="11">
        <f>[12]ottobre2000!$D$52</f>
        <v>15.870967741935484</v>
      </c>
      <c r="O66" s="11">
        <f>[13]ottobre99!$D$52</f>
        <v>16.216129032258067</v>
      </c>
      <c r="P66" s="11">
        <f>[14]ottobre98!$D$52</f>
        <v>16.987096774193546</v>
      </c>
      <c r="Q66" s="11">
        <f>[15]ottobre97!$D$52</f>
        <v>18</v>
      </c>
      <c r="R66" s="11">
        <f>[16]ottobre96!$D$50</f>
        <v>15.96774193548387</v>
      </c>
      <c r="S66" s="11">
        <f>[17]ottobre95!$D$50</f>
        <v>19.451612903225808</v>
      </c>
      <c r="T66" s="11">
        <f>[18]ottobre94!$D$50</f>
        <v>16.06451612903226</v>
      </c>
      <c r="U66" s="11">
        <f>[19]ottobre93!$D$50</f>
        <v>13.903225806451612</v>
      </c>
      <c r="V66" s="11">
        <f>[20]ottobre92!$D$50</f>
        <v>13.612903225806452</v>
      </c>
      <c r="W66" s="11">
        <f>[21]ottobre91!$D$50</f>
        <v>14.129032258064516</v>
      </c>
      <c r="X66" s="11">
        <f>[22]ottobre90!$D$50</f>
        <v>15.35483870967742</v>
      </c>
      <c r="Y66" s="11"/>
      <c r="Z66" s="11">
        <f t="shared" si="2"/>
        <v>16.450439882697946</v>
      </c>
    </row>
    <row r="67" spans="1:26">
      <c r="A67" s="4" t="s">
        <v>60</v>
      </c>
      <c r="B67" s="10"/>
      <c r="C67" s="11">
        <f>[1]ottobre2011!$AP$43</f>
        <v>6.7677419354838717</v>
      </c>
      <c r="D67" s="11">
        <f>[2]ottobre2010!$AP101</f>
        <v>0</v>
      </c>
      <c r="E67" s="11">
        <f>[3]ottobre2009!$D$51</f>
        <v>7.0193548387096776</v>
      </c>
      <c r="F67" s="11">
        <f>[4]ottobre2008!$D$51</f>
        <v>9.0548387096774192</v>
      </c>
      <c r="G67" s="11">
        <f>[5]ottobre2007!$D$51</f>
        <v>7.9387096774193555</v>
      </c>
      <c r="H67" s="11">
        <f>[6]ottobre2006!$D$51</f>
        <v>10.219354838709675</v>
      </c>
      <c r="I67" s="11">
        <f>[7]ottobre2005!$D$51</f>
        <v>8.9548387096774196</v>
      </c>
      <c r="J67" s="11">
        <f>[8]ottobre2004!$D$51</f>
        <v>10.42258064516129</v>
      </c>
      <c r="K67" s="11">
        <f>[9]ottobre2003!$D$51</f>
        <v>6.1064516129032258</v>
      </c>
      <c r="L67" s="11">
        <f>[10]ottobre2002!$D$51</f>
        <v>7.8806451612903228</v>
      </c>
      <c r="M67" s="11">
        <f>[11]ottobre2001!$D$51</f>
        <v>10.993548387096775</v>
      </c>
      <c r="N67" s="11">
        <f>[12]ottobre2000!$D$51</f>
        <v>8.8290322580645153</v>
      </c>
      <c r="O67" s="11">
        <f>[13]ottobre99!$D$51</f>
        <v>8.387096774193548</v>
      </c>
      <c r="P67" s="11">
        <f>[14]ottobre98!$D$51</f>
        <v>7.4935483870967738</v>
      </c>
      <c r="Q67" s="11">
        <f>[15]ottobre97!$D$51</f>
        <v>6.354838709677419</v>
      </c>
      <c r="R67" s="11">
        <f>[16]ottobre96!$D$49</f>
        <v>7.32258064516129</v>
      </c>
      <c r="S67" s="11">
        <f>[17]ottobre95!$D$49</f>
        <v>7.774193548387097</v>
      </c>
      <c r="T67" s="11">
        <f>[18]ottobre94!$D$49</f>
        <v>5.709677419354839</v>
      </c>
      <c r="U67" s="11">
        <f>[19]ottobre93!$D$49</f>
        <v>6.580645161290323</v>
      </c>
      <c r="V67" s="11">
        <f>[20]ottobre92!$D$49</f>
        <v>5.064516129032258</v>
      </c>
      <c r="W67" s="11">
        <f>[21]ottobre91!$D$49</f>
        <v>6.645161290322581</v>
      </c>
      <c r="X67" s="11">
        <f>[22]ottobre90!$D$49</f>
        <v>9.5483870967741939</v>
      </c>
      <c r="Y67" s="11"/>
      <c r="Z67" s="11">
        <f t="shared" si="2"/>
        <v>7.503079178885633</v>
      </c>
    </row>
    <row r="68" spans="1:26">
      <c r="A68" s="4" t="s">
        <v>61</v>
      </c>
      <c r="B68" s="10"/>
      <c r="C68" s="11">
        <f>[1]ottobre2011!$AR$44</f>
        <v>27.3</v>
      </c>
      <c r="D68" s="11">
        <f>[2]ottobre2010!$AR$44</f>
        <v>20.3</v>
      </c>
      <c r="E68" s="11">
        <f>[3]ottobre2009!$D$44</f>
        <v>23.2</v>
      </c>
      <c r="F68" s="11">
        <f>[4]ottobre2008!$D$44</f>
        <v>23.6</v>
      </c>
      <c r="G68" s="11">
        <f>[5]ottobre2007!$D$44</f>
        <v>24.5</v>
      </c>
      <c r="H68" s="11">
        <f>[6]ottobre2006!$D$44</f>
        <v>24.2</v>
      </c>
      <c r="I68" s="11">
        <f>[7]ottobre2005!$D$44</f>
        <v>19.600000000000001</v>
      </c>
      <c r="J68" s="11">
        <f>[8]ottobre2004!$D$44</f>
        <v>21.9</v>
      </c>
      <c r="K68" s="11">
        <f>[9]ottobre2003!$D$44</f>
        <v>22.8</v>
      </c>
      <c r="L68" s="11">
        <f>[10]ottobre2002!$D$44</f>
        <v>21.1</v>
      </c>
      <c r="M68" s="11">
        <f>[11]ottobre2001!$D$44</f>
        <v>24.5</v>
      </c>
      <c r="N68" s="11">
        <f>[12]ottobre2000!$D$44</f>
        <v>23.2</v>
      </c>
      <c r="O68" s="11">
        <f>[13]ottobre99!$D$44</f>
        <v>23.5</v>
      </c>
      <c r="P68" s="11">
        <f>[14]ottobre98!$D$44</f>
        <v>20.100000000000001</v>
      </c>
      <c r="Q68" s="11">
        <f>[15]ottobre97!$D$44</f>
        <v>29</v>
      </c>
      <c r="R68" s="11">
        <f>[16]ottobre96!$D$44</f>
        <v>24</v>
      </c>
      <c r="S68" s="11">
        <f>[17]ottobre95!$D$44</f>
        <v>25</v>
      </c>
      <c r="T68" s="11">
        <f>[18]ottobre94!$D$44</f>
        <v>25</v>
      </c>
      <c r="U68" s="11">
        <f>[19]ottobre93!$D$44</f>
        <v>20</v>
      </c>
      <c r="V68" s="11">
        <f>[20]ottobre92!$D$44</f>
        <v>20</v>
      </c>
      <c r="W68" s="11">
        <f>[21]ottobre91!$D$44</f>
        <v>21</v>
      </c>
      <c r="X68" s="11">
        <f>[22]ottobre90!$D$44</f>
        <v>20</v>
      </c>
      <c r="Y68" s="11"/>
      <c r="Z68" s="11">
        <f t="shared" si="2"/>
        <v>22.900000000000002</v>
      </c>
    </row>
    <row r="69" spans="1:26">
      <c r="A69" s="4" t="s">
        <v>62</v>
      </c>
      <c r="B69" s="10"/>
      <c r="C69" s="11">
        <f>[1]ottobre2011!$AP$45</f>
        <v>1.9</v>
      </c>
      <c r="D69" s="11">
        <f>[2]ottobre2010!$AP$45</f>
        <v>0.7</v>
      </c>
      <c r="E69" s="11">
        <f>[3]ottobre2009!$D$43</f>
        <v>-0.3</v>
      </c>
      <c r="F69" s="11">
        <f>[4]ottobre2008!$D$43</f>
        <v>3.2</v>
      </c>
      <c r="G69" s="11">
        <f>[5]ottobre2007!$D$43</f>
        <v>-0.9</v>
      </c>
      <c r="H69" s="11">
        <f>[6]ottobre2006!$D$43</f>
        <v>5.6</v>
      </c>
      <c r="I69" s="11">
        <f>[7]ottobre2005!$D$43</f>
        <v>6.3</v>
      </c>
      <c r="J69" s="11">
        <f>[8]ottobre2004!$D$43</f>
        <v>3.6</v>
      </c>
      <c r="K69" s="11">
        <f>[9]ottobre2003!$D$43</f>
        <v>-1.5</v>
      </c>
      <c r="L69" s="11">
        <f>[10]ottobre2002!$D$43</f>
        <v>2.8</v>
      </c>
      <c r="M69" s="11">
        <f>[11]ottobre2001!$D$43</f>
        <v>5.6</v>
      </c>
      <c r="N69" s="11">
        <f>[12]ottobre2000!$D$43</f>
        <v>3.6</v>
      </c>
      <c r="O69" s="11">
        <f>[13]ottobre99!$D$43</f>
        <v>3.3</v>
      </c>
      <c r="P69" s="11">
        <f>[14]ottobre98!$D$43</f>
        <v>3</v>
      </c>
      <c r="Q69" s="11">
        <f>[15]ottobre97!$D$43</f>
        <v>-5</v>
      </c>
      <c r="R69" s="11">
        <f>[16]ottobre96!$D$43</f>
        <v>2</v>
      </c>
      <c r="S69" s="11">
        <f>[17]ottobre95!$D$43</f>
        <v>2</v>
      </c>
      <c r="T69" s="11">
        <f>[18]ottobre94!$D$43</f>
        <v>0</v>
      </c>
      <c r="U69" s="11">
        <f>[19]ottobre93!$D$43</f>
        <v>1</v>
      </c>
      <c r="V69" s="11">
        <f>[20]ottobre92!$D$43</f>
        <v>-2</v>
      </c>
      <c r="W69" s="11">
        <f>[21]ottobre91!$D$43</f>
        <v>0</v>
      </c>
      <c r="X69" s="11">
        <f>[22]ottobre90!$D$43</f>
        <v>4</v>
      </c>
      <c r="Y69" s="11"/>
      <c r="Z69" s="11">
        <f t="shared" si="2"/>
        <v>1.7681818181818181</v>
      </c>
    </row>
    <row r="70" spans="1:26">
      <c r="A70" s="4" t="s">
        <v>63</v>
      </c>
      <c r="B70" s="10"/>
      <c r="C70" s="11">
        <f>[1]ottobre2011!$AU$43</f>
        <v>10.035483870967743</v>
      </c>
      <c r="D70" s="11">
        <f>[2]ottobre2010!$AU$43</f>
        <v>7.2838709677419358</v>
      </c>
      <c r="E70" s="11">
        <f>'[24]sint2009-10'!$E$40</f>
        <v>9.3419354838709676</v>
      </c>
      <c r="F70" s="11">
        <f>'[25]sint2008-10'!$E$40</f>
        <v>9.0806451612903221</v>
      </c>
      <c r="G70" s="11">
        <f>'[26]sint2007-10'!$E$40</f>
        <v>9.7612903225806438</v>
      </c>
      <c r="H70" s="11">
        <f>'[27]sint2006-10'!$E$40</f>
        <v>8.8774193548387093</v>
      </c>
      <c r="I70" s="11">
        <f>'[28]sint2005-10'!$E$40</f>
        <v>6.9290322580645158</v>
      </c>
      <c r="J70" s="11">
        <f>'[37]sint2004-10'!$E$40</f>
        <v>5.9838709677419351</v>
      </c>
      <c r="K70" s="11">
        <f>'[38]sint2003-10'!$E$40</f>
        <v>8.9096774193548391</v>
      </c>
      <c r="L70" s="11">
        <f>'[39]sint2002-10'!$E$40</f>
        <v>9.5516129032258075</v>
      </c>
      <c r="M70" s="11">
        <f>'[41]sint2001-10'!$E$40</f>
        <v>8.751612903225805</v>
      </c>
      <c r="N70" s="11">
        <f>'[40]sint2000-10'!$E$40</f>
        <v>7.0419354838709687</v>
      </c>
      <c r="O70" s="11">
        <f>[42]ottobre99!$E$40</f>
        <v>7.8290322580645171</v>
      </c>
      <c r="P70" s="11">
        <f>'[43]Ott-98'!$E$40</f>
        <v>9.493548387096773</v>
      </c>
      <c r="Q70" s="11">
        <f>'[23]sint10-97'!$E$40</f>
        <v>11.64516129032258</v>
      </c>
      <c r="R70" s="11">
        <f>[16]ottobre96!$D$52</f>
        <v>8.6451612903225801</v>
      </c>
      <c r="S70" s="11">
        <f>[17]ottobre95!$D$52</f>
        <v>11.67741935483871</v>
      </c>
      <c r="T70" s="11">
        <f>[18]ottobre94!$D$52</f>
        <v>10.35483870967742</v>
      </c>
      <c r="U70" s="11">
        <f>[19]ottobre93!$D$52</f>
        <v>7.32258064516129</v>
      </c>
      <c r="V70" s="11">
        <f>[20]ottobre92!$D$52</f>
        <v>8.5483870967741939</v>
      </c>
      <c r="W70" s="11">
        <f>[21]ottobre91!$D$52</f>
        <v>7.4838709677419351</v>
      </c>
      <c r="X70" s="11">
        <f>[22]ottobre90!$D$52</f>
        <v>5.806451612903226</v>
      </c>
      <c r="Y70" s="11"/>
      <c r="Z70" s="11">
        <f t="shared" si="2"/>
        <v>8.6524926686217007</v>
      </c>
    </row>
    <row r="71" spans="1:26">
      <c r="A71" s="4" t="s">
        <v>64</v>
      </c>
      <c r="B71" s="10"/>
      <c r="C71" s="13">
        <f>[1]ottobre2011!$BN$43</f>
        <v>31</v>
      </c>
      <c r="D71" s="13">
        <f>[2]ottobre2010!$BN$43</f>
        <v>187.8</v>
      </c>
      <c r="E71" s="13">
        <f>[3]ottobre2009!$D$55</f>
        <v>21.800000000000004</v>
      </c>
      <c r="F71" s="13">
        <f>[4]ottobre2008!$D$55</f>
        <v>59</v>
      </c>
      <c r="G71" s="13">
        <f>[5]ottobre2007!$D$55</f>
        <v>30</v>
      </c>
      <c r="H71" s="13">
        <f>[6]ottobre2006!$D$55</f>
        <v>60</v>
      </c>
      <c r="I71" s="13">
        <f>[7]ottobre2005!$D$55</f>
        <v>108</v>
      </c>
      <c r="J71" s="13">
        <f>[8]ottobre2004!$D$55</f>
        <v>282</v>
      </c>
      <c r="K71" s="13">
        <f>[9]ottobre2003!$D$55</f>
        <v>110</v>
      </c>
      <c r="L71" s="13">
        <f>[10]ottobre2002!$D$55</f>
        <v>102</v>
      </c>
      <c r="M71" s="13">
        <f>[11]ottobre2001!$D$55</f>
        <v>106</v>
      </c>
      <c r="N71" s="13">
        <f>[12]ottobre2000!$D$55</f>
        <v>504</v>
      </c>
      <c r="O71" s="13">
        <f>[13]ottobre99!$D$55</f>
        <v>164</v>
      </c>
      <c r="P71" s="13">
        <f>[14]ottobre98!$D$55</f>
        <v>200</v>
      </c>
      <c r="Q71" s="13">
        <f>[15]ottobre97!$D$54</f>
        <v>13</v>
      </c>
      <c r="R71" s="13">
        <f>[16]ottobre96!$D$55</f>
        <v>240</v>
      </c>
      <c r="S71" s="13">
        <f>[17]ottobre95!$D$55</f>
        <v>101</v>
      </c>
      <c r="T71" s="13">
        <f>[18]ottobre94!$D$55</f>
        <v>110</v>
      </c>
      <c r="U71" s="13">
        <f>[19]ottobre93!$D$55</f>
        <v>438</v>
      </c>
      <c r="V71" s="13">
        <f>[20]ottobre92!$D$55</f>
        <v>327</v>
      </c>
      <c r="W71" s="13">
        <f>[21]ottobre91!$D$55</f>
        <v>210</v>
      </c>
      <c r="X71" s="13"/>
      <c r="Y71" s="13"/>
      <c r="Z71" s="11">
        <f t="shared" si="2"/>
        <v>162.12380952380951</v>
      </c>
    </row>
    <row r="72" spans="1:26">
      <c r="A72" s="4" t="s">
        <v>65</v>
      </c>
      <c r="B72" s="10"/>
      <c r="C72" s="17">
        <f>[1]ottobre2011!$BO$43</f>
        <v>0</v>
      </c>
      <c r="D72" s="17">
        <f>[2]ottobre2010!$BO$43</f>
        <v>0</v>
      </c>
      <c r="E72" s="17">
        <f>[3]ottobre2009!$D$56</f>
        <v>0</v>
      </c>
      <c r="F72" s="17">
        <f>[4]ottobre2008!$D$56</f>
        <v>0</v>
      </c>
      <c r="G72" s="17">
        <f>[5]ottobre2007!$D$56</f>
        <v>0</v>
      </c>
      <c r="H72" s="17">
        <f>[6]ottobre2006!$D$56</f>
        <v>0</v>
      </c>
      <c r="I72" s="17">
        <f>[7]ottobre2005!$D$56</f>
        <v>0</v>
      </c>
      <c r="J72" s="17">
        <f>[8]ottobre2004!$D$56</f>
        <v>0</v>
      </c>
      <c r="K72" s="17">
        <f>[9]ottobre2003!$D$56</f>
        <v>0</v>
      </c>
      <c r="L72" s="17">
        <f>[10]ottobre2002!$D$56</f>
        <v>0</v>
      </c>
      <c r="M72" s="17">
        <f>[11]ottobre2001!$D$56</f>
        <v>0</v>
      </c>
      <c r="N72" s="17">
        <f>[12]ottobre2000!$D$56</f>
        <v>0</v>
      </c>
      <c r="O72" s="17">
        <f>[13]ottobre99!$D$56</f>
        <v>0</v>
      </c>
      <c r="P72" s="12">
        <f>[14]ottobre98!$D$56</f>
        <v>0</v>
      </c>
      <c r="Q72" s="12">
        <f>[15]ottobre97!$D$55</f>
        <v>0</v>
      </c>
      <c r="R72" s="12">
        <f>[16]ottobre96!$D$56</f>
        <v>0</v>
      </c>
      <c r="S72" s="12">
        <f>[17]ottobre95!$D$56</f>
        <v>0</v>
      </c>
      <c r="T72" s="12">
        <f>[18]ottobre94!$D$56</f>
        <v>0</v>
      </c>
      <c r="U72" s="12">
        <f>[19]ottobre93!$D$56</f>
        <v>0</v>
      </c>
      <c r="V72" s="12">
        <f>[20]ottobre92!$D$56</f>
        <v>0</v>
      </c>
      <c r="W72" s="12">
        <f>[21]ottobre91!$D$56</f>
        <v>0</v>
      </c>
      <c r="X72" s="12"/>
      <c r="Y72" s="12"/>
      <c r="Z72" s="11">
        <f t="shared" si="2"/>
        <v>0</v>
      </c>
    </row>
    <row r="73" spans="1:26">
      <c r="A73" s="4" t="s">
        <v>66</v>
      </c>
      <c r="B73" s="10"/>
      <c r="C73" s="17">
        <f>[1]ottobre2011!$AQ$66</f>
        <v>4</v>
      </c>
      <c r="D73" s="17">
        <f>[2]ottobre2010!$AQ$66</f>
        <v>14</v>
      </c>
      <c r="E73" s="17">
        <f>'[24]sint2009-10'!$D$92</f>
        <v>5</v>
      </c>
      <c r="F73" s="17">
        <f>'[25]sint2008-10'!$D$92</f>
        <v>7</v>
      </c>
      <c r="G73" s="17">
        <f>'[26]sint2007-10'!$D$92</f>
        <v>4</v>
      </c>
      <c r="H73" s="17">
        <f>'[27]sint2006-10'!$D$92</f>
        <v>7</v>
      </c>
      <c r="I73" s="17">
        <f>'[28]sint2005-10'!$D$92</f>
        <v>8</v>
      </c>
      <c r="J73" s="17">
        <f>'[37]sint2004-10'!$D$91</f>
        <v>14</v>
      </c>
      <c r="K73" s="17">
        <f>'[38]sint2003-10'!$D$91</f>
        <v>9</v>
      </c>
      <c r="L73" s="17">
        <f>'[39]sint2002-10'!$D$91</f>
        <v>2</v>
      </c>
      <c r="M73" s="17">
        <f>'[41]sint2001-10'!$D$91</f>
        <v>6</v>
      </c>
      <c r="N73" s="17">
        <f>'[40]sint2000-10'!$D$91</f>
        <v>11</v>
      </c>
      <c r="O73" s="17">
        <f>[42]ottobre99!$D$91</f>
        <v>10</v>
      </c>
      <c r="P73" s="12">
        <f>'[43]Ott-98'!$D$89</f>
        <v>10</v>
      </c>
      <c r="Q73" s="12">
        <f>'[23]sint10-97'!$D$87</f>
        <v>2</v>
      </c>
      <c r="R73" s="12">
        <f>[16]ottobre96!$D$60</f>
        <v>9</v>
      </c>
      <c r="S73" s="12">
        <f>[17]ottobre95!$D$60</f>
        <v>2</v>
      </c>
      <c r="T73" s="12">
        <f>[18]ottobre94!$D$60</f>
        <v>5</v>
      </c>
      <c r="U73" s="12">
        <f>[19]ottobre93!$D$60</f>
        <v>14</v>
      </c>
      <c r="V73" s="12">
        <f>[20]ottobre92!$D$60</f>
        <v>11</v>
      </c>
      <c r="W73" s="12">
        <f>[21]ottobre91!$D$60</f>
        <v>9</v>
      </c>
      <c r="X73" s="12"/>
      <c r="Y73" s="12"/>
      <c r="Z73" s="11">
        <f t="shared" si="2"/>
        <v>7.7619047619047619</v>
      </c>
    </row>
    <row r="74" spans="1:26">
      <c r="A74" s="4" t="s">
        <v>67</v>
      </c>
      <c r="B74" s="10"/>
      <c r="C74" s="17">
        <f>[1]ottobre2011!$AQ$63</f>
        <v>0</v>
      </c>
      <c r="D74" s="17">
        <f>[2]ottobre2010!$AQ$63</f>
        <v>0</v>
      </c>
      <c r="E74" s="17">
        <f>[3]ottobre2009!$D$59</f>
        <v>1</v>
      </c>
      <c r="F74" s="17">
        <f>[4]ottobre2008!$D$59</f>
        <v>0</v>
      </c>
      <c r="G74" s="17">
        <f>[5]ottobre2007!$D$59</f>
        <v>2</v>
      </c>
      <c r="H74" s="17">
        <f>[6]ottobre2006!$D$59</f>
        <v>0</v>
      </c>
      <c r="I74" s="17">
        <f>[7]ottobre2005!$D$59</f>
        <v>0</v>
      </c>
      <c r="J74" s="17">
        <f>[8]ottobre2004!$D$59</f>
        <v>0</v>
      </c>
      <c r="K74" s="17">
        <f>[9]ottobre2003!$D$59</f>
        <v>1</v>
      </c>
      <c r="L74" s="17">
        <f>[10]ottobre2002!$D$59</f>
        <v>0</v>
      </c>
      <c r="M74" s="17">
        <f>[11]ottobre2001!$D$59</f>
        <v>0</v>
      </c>
      <c r="N74" s="17">
        <f>[12]ottobre2000!$D$59</f>
        <v>0</v>
      </c>
      <c r="O74" s="17">
        <f>[13]ottobre99!$D$59</f>
        <v>0</v>
      </c>
      <c r="P74" s="17">
        <f>[14]ottobre98!$D$58</f>
        <v>0</v>
      </c>
      <c r="Q74" s="17">
        <f>[15]ottobre97!$D$59</f>
        <v>3</v>
      </c>
      <c r="R74" s="17">
        <f>[16]ottobre96!$D$62</f>
        <v>0</v>
      </c>
      <c r="S74" s="17">
        <f>[17]ottobre95!$D$62</f>
        <v>0</v>
      </c>
      <c r="T74" s="17">
        <f>[18]ottobre94!$D$62</f>
        <v>0</v>
      </c>
      <c r="U74" s="17">
        <f>[19]ottobre93!$D$62</f>
        <v>0</v>
      </c>
      <c r="V74" s="17">
        <f>[20]ottobre92!$D$62</f>
        <v>2</v>
      </c>
      <c r="W74" s="17">
        <f>[21]ottobre91!$D$62</f>
        <v>0</v>
      </c>
      <c r="X74" s="17">
        <f>[22]ottobre90!$D$59</f>
        <v>0</v>
      </c>
      <c r="Y74" s="10"/>
      <c r="Z74" s="11">
        <f t="shared" si="2"/>
        <v>0.40909090909090912</v>
      </c>
    </row>
    <row r="75" spans="1:26">
      <c r="A75" s="4" t="s">
        <v>68</v>
      </c>
      <c r="B75" s="10"/>
      <c r="C75" s="13">
        <f>[1]ottobre2011!$AW$59</f>
        <v>1078.4000000000001</v>
      </c>
      <c r="D75" s="13">
        <f>[2]ottobre2010!$AW$59</f>
        <v>1086.5999999999999</v>
      </c>
      <c r="E75" s="13">
        <f>'[24]sint2009-10'!$I$90</f>
        <v>1058.8</v>
      </c>
      <c r="F75" s="13">
        <f>'[25]sint2008-10'!$I$90</f>
        <v>1321</v>
      </c>
      <c r="G75" s="13">
        <f>'[26]sint2007-10'!$I$90</f>
        <v>899</v>
      </c>
      <c r="H75" s="13">
        <f>'[27]sint2006-10'!$I$90</f>
        <v>1064</v>
      </c>
      <c r="I75" s="13">
        <f>'[28]sint2005-10'!$I$90</f>
        <v>860</v>
      </c>
      <c r="J75" s="13">
        <f>'[37]sint2004-10'!$I$89</f>
        <v>1554</v>
      </c>
      <c r="K75" s="13">
        <f>'[38]sint2003-10'!$I$89</f>
        <v>903</v>
      </c>
      <c r="L75" s="13">
        <f>'[39]sint2002-10'!$I$89</f>
        <v>2112</v>
      </c>
      <c r="M75" s="13">
        <f>'[41]sint2001-10'!$I$89</f>
        <v>1098</v>
      </c>
      <c r="N75" s="13">
        <f>'[40]sint2000-10'!$I$89</f>
        <v>2146</v>
      </c>
      <c r="O75" s="13">
        <f>[42]ottobre99!$I$89</f>
        <v>1848</v>
      </c>
      <c r="P75" s="13">
        <f>'[43]Ott-98'!$I$89</f>
        <v>1834.8571428571429</v>
      </c>
      <c r="Q75" s="13">
        <f>'[23]sint10-97'!$I$84</f>
        <v>1001</v>
      </c>
      <c r="R75" s="13">
        <f>[16]ottobre96!$I$55</f>
        <v>1444</v>
      </c>
      <c r="S75" s="13">
        <f>[17]ottobre95!$I$55</f>
        <v>1531</v>
      </c>
      <c r="T75" s="13">
        <f>[18]ottobre94!$I$55</f>
        <v>1847</v>
      </c>
      <c r="U75" s="13">
        <f>[19]ottobre93!$I$55</f>
        <v>1839</v>
      </c>
      <c r="V75" s="13">
        <f>[20]ottobre92!$I$55</f>
        <v>1989</v>
      </c>
      <c r="W75" s="13">
        <f>[21]ottobre91!$I$55</f>
        <v>1475</v>
      </c>
      <c r="X75" s="13"/>
      <c r="Y75" s="13"/>
      <c r="Z75" s="11">
        <f t="shared" si="2"/>
        <v>1428.0789115646257</v>
      </c>
    </row>
    <row r="76" spans="1:26">
      <c r="A76" s="4" t="s">
        <v>69</v>
      </c>
      <c r="B76" s="10"/>
      <c r="C76" s="17">
        <f>[1]ottobre2011!$AW$60</f>
        <v>12</v>
      </c>
      <c r="D76" s="17">
        <f>[2]ottobre2010!$AW$60</f>
        <v>47</v>
      </c>
      <c r="E76" s="17">
        <f>'[24]sint2009-10'!$I$91</f>
        <v>38</v>
      </c>
      <c r="F76" s="17">
        <f>'[25]sint2008-10'!$I$91</f>
        <v>6</v>
      </c>
      <c r="G76" s="17">
        <f>'[26]sint2007-10'!$I$91</f>
        <v>0</v>
      </c>
      <c r="H76" s="17">
        <f>'[27]sint2006-10'!$I$91</f>
        <v>23</v>
      </c>
      <c r="I76" s="17">
        <f>'[28]sint2005-10'!$I$91</f>
        <v>25</v>
      </c>
      <c r="J76" s="17">
        <f>'[37]sint2004-10'!$I$90</f>
        <v>91</v>
      </c>
      <c r="K76" s="17">
        <f>'[38]sint2003-10'!$I$90</f>
        <v>23</v>
      </c>
      <c r="L76" s="17">
        <f>'[39]sint2002-10'!$I$90</f>
        <v>2</v>
      </c>
      <c r="M76" s="17">
        <f>'[41]sint2001-10'!$I$90</f>
        <v>38</v>
      </c>
      <c r="N76" s="17">
        <f>'[40]sint2000-10'!$I$90</f>
        <v>0</v>
      </c>
      <c r="O76" s="17">
        <f>[42]ottobre99!$I$90</f>
        <v>0</v>
      </c>
      <c r="P76" s="17">
        <f>'[43]Ott-98'!$I$90</f>
        <v>15</v>
      </c>
      <c r="Q76" s="17">
        <f>'[23]sint10-97'!$I$85</f>
        <v>17</v>
      </c>
      <c r="R76" s="17">
        <f>[16]ottobre96!$I$56</f>
        <v>60</v>
      </c>
      <c r="S76" s="17">
        <f>[17]ottobre95!$I$56</f>
        <v>12</v>
      </c>
      <c r="T76" s="17">
        <f>[18]ottobre94!$I$56</f>
        <v>28</v>
      </c>
      <c r="U76" s="17">
        <f>[19]ottobre93!$I$56</f>
        <v>9</v>
      </c>
      <c r="V76" s="17">
        <f>[20]ottobre92!$I$56</f>
        <v>8</v>
      </c>
      <c r="W76" s="17">
        <f>[21]ottobre91!$I$56</f>
        <v>35</v>
      </c>
      <c r="X76" s="17"/>
      <c r="Y76" s="10"/>
      <c r="Z76" s="11">
        <f t="shared" si="2"/>
        <v>23.285714285714285</v>
      </c>
    </row>
    <row r="77" spans="1:26">
      <c r="A77" s="4" t="s">
        <v>70</v>
      </c>
      <c r="B77" s="10"/>
      <c r="C77" s="13">
        <f>[1]ottobre2011!$BT$44</f>
        <v>61.2</v>
      </c>
      <c r="D77" s="13">
        <f>[2]ottobre2010!$BT$44</f>
        <v>29</v>
      </c>
      <c r="E77" s="13">
        <f>'[24]sint2009-10'!$L$41</f>
        <v>57.9</v>
      </c>
      <c r="F77" s="13">
        <f>'[25]sint2008-10'!$L$41</f>
        <v>24.8</v>
      </c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43.225000000000001</v>
      </c>
    </row>
    <row r="78" spans="1:26">
      <c r="A78" s="4" t="s">
        <v>71</v>
      </c>
      <c r="B78" s="10"/>
      <c r="C78" s="13">
        <f>[1]ottobre2011!$BW$43</f>
        <v>3.6608198924731181</v>
      </c>
      <c r="D78" s="14">
        <f>[2]ottobre2010!$BW$43</f>
        <v>2.7920026881720434</v>
      </c>
      <c r="E78" s="14">
        <f>'[24]sint2009-10'!$N$40</f>
        <v>4.065860215053763</v>
      </c>
      <c r="F78" s="14">
        <f>'[25]sint2008-10'!$N$40</f>
        <v>2.5258064516129033</v>
      </c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3.2611223118279571</v>
      </c>
    </row>
    <row r="79" spans="1:26">
      <c r="A79" s="4" t="s">
        <v>72</v>
      </c>
      <c r="B79" s="10"/>
      <c r="C79" s="16">
        <f>[1]ottobre2011!$CA$43</f>
        <v>237.32258064516128</v>
      </c>
      <c r="D79" s="16">
        <f>[2]ottobre2010!$CA$43</f>
        <v>159.41935483870967</v>
      </c>
      <c r="E79" s="16">
        <f>[36]ottobre2009!$CA$43</f>
        <v>229.03225806451613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1">
        <f t="shared" si="2"/>
        <v>208.59139784946237</v>
      </c>
    </row>
    <row r="80" spans="1:26">
      <c r="A80" s="4" t="s">
        <v>73</v>
      </c>
      <c r="B80" s="10"/>
      <c r="C80" s="16">
        <f>[1]ottobre2011!$CB$44</f>
        <v>779</v>
      </c>
      <c r="D80" s="16">
        <f>[2]ottobre2010!$CB$44</f>
        <v>758</v>
      </c>
      <c r="E80" s="16">
        <f>[36]ottobre2009!$CB$44</f>
        <v>766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1">
        <f t="shared" si="2"/>
        <v>767.66666666666663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Z159"/>
  <sheetViews>
    <sheetView workbookViewId="0">
      <selection activeCell="L81" sqref="L81"/>
    </sheetView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142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12" t="s">
        <v>14</v>
      </c>
      <c r="B9" s="112" t="s">
        <v>15</v>
      </c>
      <c r="C9" s="112" t="s">
        <v>16</v>
      </c>
      <c r="D9" s="112" t="s">
        <v>17</v>
      </c>
      <c r="E9" s="8" t="s">
        <v>18</v>
      </c>
      <c r="F9" s="112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12">
        <v>1</v>
      </c>
      <c r="B10" s="11">
        <f>[1]novembre2011!$AT11</f>
        <v>7.8083333333333362</v>
      </c>
      <c r="C10" s="11">
        <f>[1]novembre2011!$AR11</f>
        <v>13.2</v>
      </c>
      <c r="D10" s="11">
        <f>[1]novembre2011!$AP11</f>
        <v>4.0999999999999996</v>
      </c>
      <c r="E10" s="11">
        <f>[1]novembre2011!$BN11</f>
        <v>0</v>
      </c>
      <c r="F10" s="12">
        <f>[1]novembre2011!$BO11</f>
        <v>0</v>
      </c>
      <c r="G10" s="13">
        <f>[1]novembre2011!$BT11</f>
        <v>17.7</v>
      </c>
      <c r="H10" s="14" t="str">
        <f>[1]novembre2011!$BU11</f>
        <v>WNW</v>
      </c>
      <c r="I10" s="13">
        <f>[1]novembre2011!$BW11</f>
        <v>3.9666666666666686</v>
      </c>
      <c r="J10" s="15" t="str">
        <f>[1]novembre2011!$BX11</f>
        <v>W</v>
      </c>
      <c r="K10" s="16">
        <f>[1]novembre2011!$CA11</f>
        <v>243</v>
      </c>
      <c r="L10" s="17">
        <f>[1]novembre2011!$CB11</f>
        <v>487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12">
        <v>2</v>
      </c>
      <c r="B11" s="11">
        <f>[1]novembre2011!$AT12</f>
        <v>9.2187500000000018</v>
      </c>
      <c r="C11" s="11">
        <f>[1]novembre2011!$AR12</f>
        <v>11.4</v>
      </c>
      <c r="D11" s="11">
        <f>[1]novembre2011!$AP12</f>
        <v>6.1</v>
      </c>
      <c r="E11" s="11">
        <f>[1]novembre2011!$BN12</f>
        <v>0</v>
      </c>
      <c r="F11" s="12">
        <f>[1]novembre2011!$BO12</f>
        <v>0</v>
      </c>
      <c r="G11" s="13">
        <f>[1]novembre2011!$BT12</f>
        <v>14.5</v>
      </c>
      <c r="H11" s="14" t="str">
        <f>[1]novembre2011!$BU12</f>
        <v>SE</v>
      </c>
      <c r="I11" s="13">
        <f>[1]novembre2011!$BW12</f>
        <v>1.0000000000000004</v>
      </c>
      <c r="J11" s="15" t="str">
        <f>[1]novembre2011!$BX12</f>
        <v>WNW</v>
      </c>
      <c r="K11" s="16">
        <f>[1]novembre2011!$CA12</f>
        <v>89</v>
      </c>
      <c r="L11" s="17">
        <f>[1]novembre2011!$CB12</f>
        <v>473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12">
        <v>3</v>
      </c>
      <c r="B12" s="11">
        <f>[1]novembre2011!$AT13</f>
        <v>8.8374999999999986</v>
      </c>
      <c r="C12" s="11">
        <f>[1]novembre2011!$AR13</f>
        <v>10.3</v>
      </c>
      <c r="D12" s="11">
        <f>[1]novembre2011!$AP13</f>
        <v>8.1999999999999993</v>
      </c>
      <c r="E12" s="11">
        <f>[1]novembre2011!$BN13</f>
        <v>11.8</v>
      </c>
      <c r="F12" s="12">
        <f>[1]novembre2011!$BO13</f>
        <v>0</v>
      </c>
      <c r="G12" s="13">
        <f>[1]novembre2011!$BT13</f>
        <v>8</v>
      </c>
      <c r="H12" s="14" t="str">
        <f>[1]novembre2011!$BU13</f>
        <v>ENE</v>
      </c>
      <c r="I12" s="13">
        <f>[1]novembre2011!$BW13</f>
        <v>0.10000000000000002</v>
      </c>
      <c r="J12" s="15" t="str">
        <f>[1]novembre2011!$BX13</f>
        <v>WNW</v>
      </c>
      <c r="K12" s="16">
        <f>[1]novembre2011!$CA13</f>
        <v>32</v>
      </c>
      <c r="L12" s="17">
        <f>[1]novembre2011!$CB13</f>
        <v>132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12">
        <v>4</v>
      </c>
      <c r="B13" s="11">
        <f>[1]novembre2011!$AT14</f>
        <v>9.5354166666666682</v>
      </c>
      <c r="C13" s="11">
        <f>[1]novembre2011!$AR14</f>
        <v>11.2</v>
      </c>
      <c r="D13" s="11">
        <f>[1]novembre2011!$AP14</f>
        <v>8.4</v>
      </c>
      <c r="E13" s="11">
        <f>[1]novembre2011!$BN14</f>
        <v>78.999999999999986</v>
      </c>
      <c r="F13" s="12">
        <f>[1]novembre2011!$BO14</f>
        <v>0</v>
      </c>
      <c r="G13" s="13">
        <f>[1]novembre2011!$BT14</f>
        <v>22.5</v>
      </c>
      <c r="H13" s="14" t="str">
        <f>[1]novembre2011!$BU14</f>
        <v>W</v>
      </c>
      <c r="I13" s="13">
        <f>[1]novembre2011!$BW14</f>
        <v>2.2000000000000006</v>
      </c>
      <c r="J13" s="15" t="str">
        <f>[1]novembre2011!$BX14</f>
        <v>N</v>
      </c>
      <c r="K13" s="16">
        <f>[1]novembre2011!$CA14</f>
        <v>8</v>
      </c>
      <c r="L13" s="17">
        <f>[1]novembre2011!$CB14</f>
        <v>32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12">
        <v>5</v>
      </c>
      <c r="B14" s="11">
        <f>[1]novembre2011!$AT15</f>
        <v>11.25</v>
      </c>
      <c r="C14" s="11">
        <f>[1]novembre2011!$AR15</f>
        <v>12.4</v>
      </c>
      <c r="D14" s="11">
        <f>[1]novembre2011!$AP15</f>
        <v>9.6999999999999993</v>
      </c>
      <c r="E14" s="11">
        <f>[1]novembre2011!$BN15</f>
        <v>117.40000000000003</v>
      </c>
      <c r="F14" s="12">
        <f>[1]novembre2011!$BO15</f>
        <v>0</v>
      </c>
      <c r="G14" s="13">
        <f>[1]novembre2011!$BT15</f>
        <v>35.4</v>
      </c>
      <c r="H14" s="14" t="str">
        <f>[1]novembre2011!$BU15</f>
        <v>ENE</v>
      </c>
      <c r="I14" s="13">
        <f>[1]novembre2011!$BW15</f>
        <v>5.481250000000002</v>
      </c>
      <c r="J14" s="15" t="str">
        <f>[1]novembre2011!$BX15</f>
        <v>N</v>
      </c>
      <c r="K14" s="16">
        <f>[1]novembre2011!$CA15</f>
        <v>5</v>
      </c>
      <c r="L14" s="17">
        <f>[1]novembre2011!$CB15</f>
        <v>28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12">
        <v>6</v>
      </c>
      <c r="B15" s="11">
        <f>[1]novembre2011!$AT16</f>
        <v>12.041666666666663</v>
      </c>
      <c r="C15" s="11">
        <f>[1]novembre2011!$AR16</f>
        <v>13.1</v>
      </c>
      <c r="D15" s="11">
        <f>[1]novembre2011!$AP16</f>
        <v>10.8</v>
      </c>
      <c r="E15" s="11">
        <f>[1]novembre2011!$BN16</f>
        <v>48.20000000000001</v>
      </c>
      <c r="F15" s="12">
        <f>[1]novembre2011!$BO16</f>
        <v>0</v>
      </c>
      <c r="G15" s="13">
        <f>[1]novembre2011!$BT16</f>
        <v>40.200000000000003</v>
      </c>
      <c r="H15" s="14" t="str">
        <f>[1]novembre2011!$BU16</f>
        <v>WNW</v>
      </c>
      <c r="I15" s="13">
        <f>[1]novembre2011!$BW16</f>
        <v>4.5499999999999989</v>
      </c>
      <c r="J15" s="15" t="str">
        <f>[1]novembre2011!$BX16</f>
        <v>N</v>
      </c>
      <c r="K15" s="16">
        <f>[1]novembre2011!$CA16</f>
        <v>13</v>
      </c>
      <c r="L15" s="17">
        <f>[1]novembre2011!$CB16</f>
        <v>93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12">
        <v>7</v>
      </c>
      <c r="B16" s="11">
        <f>[1]novembre2011!$AT17</f>
        <v>9.9124999999999996</v>
      </c>
      <c r="C16" s="11">
        <f>[1]novembre2011!$AR17</f>
        <v>11.2</v>
      </c>
      <c r="D16" s="11">
        <f>[1]novembre2011!$AP17</f>
        <v>8.6999999999999993</v>
      </c>
      <c r="E16" s="11">
        <f>[1]novembre2011!$BN17</f>
        <v>24.399999999999991</v>
      </c>
      <c r="F16" s="12">
        <f>[1]novembre2011!$BO17</f>
        <v>0</v>
      </c>
      <c r="G16" s="13">
        <f>[1]novembre2011!$BT17</f>
        <v>14.5</v>
      </c>
      <c r="H16" s="14" t="str">
        <f>[1]novembre2011!$BU17</f>
        <v>NNE</v>
      </c>
      <c r="I16" s="13">
        <f>[1]novembre2011!$BW17</f>
        <v>1.3666666666666671</v>
      </c>
      <c r="J16" s="15" t="str">
        <f>[1]novembre2011!$BX17</f>
        <v>W</v>
      </c>
      <c r="K16" s="16">
        <f>[1]novembre2011!$CA17</f>
        <v>39</v>
      </c>
      <c r="L16" s="17">
        <f>[1]novembre2011!$CB17</f>
        <v>100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12">
        <v>8</v>
      </c>
      <c r="B17" s="11">
        <f>[1]novembre2011!$AT18</f>
        <v>9.1812500000000004</v>
      </c>
      <c r="C17" s="11">
        <f>[1]novembre2011!$AR18</f>
        <v>10.6</v>
      </c>
      <c r="D17" s="11">
        <f>[1]novembre2011!$AP18</f>
        <v>8.3000000000000007</v>
      </c>
      <c r="E17" s="11">
        <f>[1]novembre2011!$BN18</f>
        <v>40</v>
      </c>
      <c r="F17" s="12">
        <f>[1]novembre2011!$BO18</f>
        <v>0</v>
      </c>
      <c r="G17" s="13">
        <f>[1]novembre2011!$BT18</f>
        <v>20.9</v>
      </c>
      <c r="H17" s="14" t="str">
        <f>[1]novembre2011!$BU18</f>
        <v>WNW</v>
      </c>
      <c r="I17" s="13">
        <f>[1]novembre2011!$BW18</f>
        <v>3.7666666666666675</v>
      </c>
      <c r="J17" s="15" t="str">
        <f>[1]novembre2011!$BX18</f>
        <v>N</v>
      </c>
      <c r="K17" s="16">
        <f>[1]novembre2011!$CA18</f>
        <v>28</v>
      </c>
      <c r="L17" s="17">
        <f>[1]novembre2011!$CB18</f>
        <v>91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12">
        <v>9</v>
      </c>
      <c r="B18" s="11">
        <f>[1]novembre2011!$AT19</f>
        <v>10.420833333333333</v>
      </c>
      <c r="C18" s="11">
        <f>[1]novembre2011!$AR19</f>
        <v>15.3</v>
      </c>
      <c r="D18" s="11">
        <f>[1]novembre2011!$AP19</f>
        <v>6.8</v>
      </c>
      <c r="E18" s="11">
        <f>[1]novembre2011!$BN19</f>
        <v>11.799999999999999</v>
      </c>
      <c r="F18" s="12">
        <f>[1]novembre2011!$BO19</f>
        <v>0</v>
      </c>
      <c r="G18" s="13">
        <f>[1]novembre2011!$BT19</f>
        <v>14.5</v>
      </c>
      <c r="H18" s="14" t="str">
        <f>[1]novembre2011!$BU19</f>
        <v>WNW</v>
      </c>
      <c r="I18" s="13">
        <f>[1]novembre2011!$BW19</f>
        <v>2.8666666666666671</v>
      </c>
      <c r="J18" s="15" t="str">
        <f>[1]novembre2011!$BX19</f>
        <v>N</v>
      </c>
      <c r="K18" s="16">
        <f>[1]novembre2011!$CA19</f>
        <v>152</v>
      </c>
      <c r="L18" s="17">
        <f>[1]novembre2011!$CB19</f>
        <v>587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12">
        <v>10</v>
      </c>
      <c r="B19" s="11">
        <f>[1]novembre2011!$AT20</f>
        <v>9.0666666666666664</v>
      </c>
      <c r="C19" s="11">
        <f>[1]novembre2011!$AR20</f>
        <v>14.6</v>
      </c>
      <c r="D19" s="11">
        <f>[1]novembre2011!$AP20</f>
        <v>5.4</v>
      </c>
      <c r="E19" s="11">
        <f>[1]novembre2011!$BN20</f>
        <v>0</v>
      </c>
      <c r="F19" s="12">
        <f>[1]novembre2011!$BO20</f>
        <v>0</v>
      </c>
      <c r="G19" s="13">
        <f>[1]novembre2011!$BT20</f>
        <v>17.7</v>
      </c>
      <c r="H19" s="14" t="str">
        <f>[1]novembre2011!$BU20</f>
        <v>W</v>
      </c>
      <c r="I19" s="13">
        <f>[1]novembre2011!$BW20</f>
        <v>4.0333333333333323</v>
      </c>
      <c r="J19" s="15" t="str">
        <f>[1]novembre2011!$BX20</f>
        <v>W</v>
      </c>
      <c r="K19" s="16">
        <f>[1]novembre2011!$CA20</f>
        <v>233</v>
      </c>
      <c r="L19" s="17">
        <f>[1]novembre2011!$CB20</f>
        <v>443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12">
        <v>11</v>
      </c>
      <c r="B20" s="11">
        <f>[1]novembre2011!$AT21</f>
        <v>8.3520833333333346</v>
      </c>
      <c r="C20" s="11">
        <f>[1]novembre2011!$AR21</f>
        <v>11.6</v>
      </c>
      <c r="D20" s="11">
        <f>[1]novembre2011!$AP21</f>
        <v>5</v>
      </c>
      <c r="E20" s="11">
        <f>[1]novembre2011!$BN21</f>
        <v>0</v>
      </c>
      <c r="F20" s="12">
        <f>[1]novembre2011!$BO21</f>
        <v>0</v>
      </c>
      <c r="G20" s="13">
        <f>[1]novembre2011!$BT21</f>
        <v>20.9</v>
      </c>
      <c r="H20" s="14" t="str">
        <f>[1]novembre2011!$BU21</f>
        <v>E</v>
      </c>
      <c r="I20" s="13">
        <f>[1]novembre2011!$BW21</f>
        <v>3.1999999999999993</v>
      </c>
      <c r="J20" s="15" t="str">
        <f>[1]novembre2011!$BX21</f>
        <v>W</v>
      </c>
      <c r="K20" s="16">
        <f>[1]novembre2011!$CA21</f>
        <v>111</v>
      </c>
      <c r="L20" s="17">
        <f>[1]novembre2011!$CB21</f>
        <v>504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12">
        <v>12</v>
      </c>
      <c r="B21" s="11">
        <f>[1]novembre2011!$AT22</f>
        <v>7.5354166666666655</v>
      </c>
      <c r="C21" s="11">
        <f>[1]novembre2011!$AR22</f>
        <v>11</v>
      </c>
      <c r="D21" s="11">
        <f>[1]novembre2011!$AP22</f>
        <v>3.3</v>
      </c>
      <c r="E21" s="11">
        <f>[1]novembre2011!$BN22</f>
        <v>0</v>
      </c>
      <c r="F21" s="12">
        <f>[1]novembre2011!$BO22</f>
        <v>0</v>
      </c>
      <c r="G21" s="13">
        <f>[1]novembre2011!$BT22</f>
        <v>14.5</v>
      </c>
      <c r="H21" s="14" t="str">
        <f>[1]novembre2011!$BU22</f>
        <v>W</v>
      </c>
      <c r="I21" s="13">
        <f>[1]novembre2011!$BW22</f>
        <v>1.4333333333333333</v>
      </c>
      <c r="J21" s="15" t="str">
        <f>[1]novembre2011!$BX22</f>
        <v>W</v>
      </c>
      <c r="K21" s="16">
        <f>[1]novembre2011!$CA22</f>
        <v>109</v>
      </c>
      <c r="L21" s="17">
        <f>[1]novembre2011!$CB22</f>
        <v>513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12">
        <v>13</v>
      </c>
      <c r="B22" s="11">
        <f>[1]novembre2011!$AT23</f>
        <v>6.0437499999999984</v>
      </c>
      <c r="C22" s="11">
        <f>[1]novembre2011!$AR23</f>
        <v>11.8</v>
      </c>
      <c r="D22" s="11">
        <f>[1]novembre2011!$AP23</f>
        <v>2.4</v>
      </c>
      <c r="E22" s="11">
        <f>[1]novembre2011!$BN23</f>
        <v>0</v>
      </c>
      <c r="F22" s="12">
        <f>[1]novembre2011!$BO23</f>
        <v>0</v>
      </c>
      <c r="G22" s="13">
        <f>[1]novembre2011!$BT23</f>
        <v>16.100000000000001</v>
      </c>
      <c r="H22" s="14" t="str">
        <f>[1]novembre2011!$BU23</f>
        <v>WSW</v>
      </c>
      <c r="I22" s="13">
        <f>[1]novembre2011!$BW23</f>
        <v>4.0000000000000018</v>
      </c>
      <c r="J22" s="15" t="str">
        <f>[1]novembre2011!$BX23</f>
        <v>W</v>
      </c>
      <c r="K22" s="16">
        <f>[1]novembre2011!$CA23</f>
        <v>225</v>
      </c>
      <c r="L22" s="17">
        <f>[1]novembre2011!$CB23</f>
        <v>459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12">
        <v>14</v>
      </c>
      <c r="B23" s="11">
        <f>[1]novembre2011!$AT24</f>
        <v>5.7374999999999998</v>
      </c>
      <c r="C23" s="11">
        <f>[1]novembre2011!$AR24</f>
        <v>11.4</v>
      </c>
      <c r="D23" s="11">
        <f>[1]novembre2011!$AP24</f>
        <v>1.8</v>
      </c>
      <c r="E23" s="11">
        <f>[1]novembre2011!$BN24</f>
        <v>0</v>
      </c>
      <c r="F23" s="12">
        <f>[1]novembre2011!$BO24</f>
        <v>0</v>
      </c>
      <c r="G23" s="13">
        <f>[1]novembre2011!$BT24</f>
        <v>16.100000000000001</v>
      </c>
      <c r="H23" s="14" t="str">
        <f>[1]novembre2011!$BU24</f>
        <v>NW</v>
      </c>
      <c r="I23" s="13">
        <f>[1]novembre2011!$BW24</f>
        <v>4.2666666666666675</v>
      </c>
      <c r="J23" s="15" t="str">
        <f>[1]novembre2011!$BX24</f>
        <v>W</v>
      </c>
      <c r="K23" s="16">
        <f>[1]novembre2011!$CA24</f>
        <v>243</v>
      </c>
      <c r="L23" s="17">
        <f>[1]novembre2011!$CB24</f>
        <v>441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12">
        <v>15</v>
      </c>
      <c r="B24" s="11">
        <f>[1]novembre2011!$AT25</f>
        <v>4.8604166666666666</v>
      </c>
      <c r="C24" s="11">
        <f>[1]novembre2011!$AR25</f>
        <v>10.7</v>
      </c>
      <c r="D24" s="11">
        <f>[1]novembre2011!$AP25</f>
        <v>0.9</v>
      </c>
      <c r="E24" s="11">
        <f>[1]novembre2011!$BN25</f>
        <v>0</v>
      </c>
      <c r="F24" s="12">
        <f>[1]novembre2011!$BO25</f>
        <v>0</v>
      </c>
      <c r="G24" s="13">
        <f>[1]novembre2011!$BT25</f>
        <v>14.5</v>
      </c>
      <c r="H24" s="14" t="str">
        <f>[1]novembre2011!$BU25</f>
        <v>SE</v>
      </c>
      <c r="I24" s="13">
        <f>[1]novembre2011!$BW25</f>
        <v>4.3333333333333339</v>
      </c>
      <c r="J24" s="15" t="str">
        <f>[1]novembre2011!$BX25</f>
        <v>W</v>
      </c>
      <c r="K24" s="16">
        <f>[1]novembre2011!$CA25</f>
        <v>239</v>
      </c>
      <c r="L24" s="17">
        <f>[1]novembre2011!$CB25</f>
        <v>432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12">
        <v>16</v>
      </c>
      <c r="B25" s="11">
        <f>[1]novembre2011!$AT26</f>
        <v>4.895833333333333</v>
      </c>
      <c r="C25" s="11">
        <f>[1]novembre2011!$AR26</f>
        <v>10.7</v>
      </c>
      <c r="D25" s="11">
        <f>[1]novembre2011!$AP26</f>
        <v>0.9</v>
      </c>
      <c r="E25" s="11">
        <f>[1]novembre2011!$BN26</f>
        <v>0</v>
      </c>
      <c r="F25" s="12">
        <f>[1]novembre2011!$BO26</f>
        <v>0</v>
      </c>
      <c r="G25" s="13">
        <f>[1]novembre2011!$BT26</f>
        <v>17.7</v>
      </c>
      <c r="H25" s="14" t="str">
        <f>[1]novembre2011!$BU26</f>
        <v>NNW</v>
      </c>
      <c r="I25" s="13">
        <f>[1]novembre2011!$BW26</f>
        <v>4.6666666666666679</v>
      </c>
      <c r="J25" s="15" t="str">
        <f>[1]novembre2011!$BX26</f>
        <v>W</v>
      </c>
      <c r="K25" s="16">
        <f>[1]novembre2011!$CA26</f>
        <v>239</v>
      </c>
      <c r="L25" s="17">
        <f>[1]novembre2011!$CB26</f>
        <v>436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12">
        <v>17</v>
      </c>
      <c r="B26" s="11">
        <f>[1]novembre2011!$AT27</f>
        <v>4.4666666666666668</v>
      </c>
      <c r="C26" s="11">
        <f>[1]novembre2011!$AR27</f>
        <v>10.199999999999999</v>
      </c>
      <c r="D26" s="11">
        <f>[1]novembre2011!$AP27</f>
        <v>0.5</v>
      </c>
      <c r="E26" s="11">
        <f>[1]novembre2011!$BN27</f>
        <v>0</v>
      </c>
      <c r="F26" s="12">
        <f>[1]novembre2011!$BO27</f>
        <v>0</v>
      </c>
      <c r="G26" s="13">
        <f>[1]novembre2011!$BT27</f>
        <v>14.5</v>
      </c>
      <c r="H26" s="14" t="str">
        <f>[1]novembre2011!$BU27</f>
        <v>WNW</v>
      </c>
      <c r="I26" s="13">
        <f>[1]novembre2011!$BW27</f>
        <v>4.2666666666666684</v>
      </c>
      <c r="J26" s="15" t="str">
        <f>[1]novembre2011!$BX27</f>
        <v>W</v>
      </c>
      <c r="K26" s="16">
        <f>[1]novembre2011!$CA27</f>
        <v>231</v>
      </c>
      <c r="L26" s="17">
        <f>[1]novembre2011!$CB27</f>
        <v>420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12">
        <v>18</v>
      </c>
      <c r="B27" s="11">
        <f>[1]novembre2011!$AT28</f>
        <v>4.4708333333333341</v>
      </c>
      <c r="C27" s="11">
        <f>[1]novembre2011!$AR28</f>
        <v>10.199999999999999</v>
      </c>
      <c r="D27" s="11">
        <f>[1]novembre2011!$AP28</f>
        <v>0.7</v>
      </c>
      <c r="E27" s="11">
        <f>[1]novembre2011!$BN28</f>
        <v>0</v>
      </c>
      <c r="F27" s="12">
        <f>[1]novembre2011!$BO28</f>
        <v>0</v>
      </c>
      <c r="G27" s="13">
        <f>[1]novembre2011!$BT28</f>
        <v>16.100000000000001</v>
      </c>
      <c r="H27" s="14" t="str">
        <f>[1]novembre2011!$BU28</f>
        <v>WSW</v>
      </c>
      <c r="I27" s="13">
        <f>[1]novembre2011!$BW28</f>
        <v>4.2333333333333352</v>
      </c>
      <c r="J27" s="15" t="str">
        <f>[1]novembre2011!$BX28</f>
        <v>W</v>
      </c>
      <c r="K27" s="16">
        <f>[1]novembre2011!$CA28</f>
        <v>229</v>
      </c>
      <c r="L27" s="17">
        <f>[1]novembre2011!$CB28</f>
        <v>420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12">
        <v>19</v>
      </c>
      <c r="B28" s="11">
        <f>[1]novembre2011!$AT29</f>
        <v>4.2375000000000007</v>
      </c>
      <c r="C28" s="11">
        <f>[1]novembre2011!$AR29</f>
        <v>9.6</v>
      </c>
      <c r="D28" s="11">
        <f>[1]novembre2011!$AP29</f>
        <v>1</v>
      </c>
      <c r="E28" s="11">
        <f>[1]novembre2011!$BN29</f>
        <v>0</v>
      </c>
      <c r="F28" s="12">
        <f>[1]novembre2011!$BO29</f>
        <v>0</v>
      </c>
      <c r="G28" s="13">
        <f>[1]novembre2011!$BT29</f>
        <v>14.5</v>
      </c>
      <c r="H28" s="14" t="str">
        <f>[1]novembre2011!$BU29</f>
        <v>SE</v>
      </c>
      <c r="I28" s="13">
        <f>[1]novembre2011!$BW29</f>
        <v>3.5666666666666651</v>
      </c>
      <c r="J28" s="15" t="str">
        <f>[1]novembre2011!$BX29</f>
        <v>W</v>
      </c>
      <c r="K28" s="16">
        <f>[1]novembre2011!$CA29</f>
        <v>204</v>
      </c>
      <c r="L28" s="17">
        <f>[1]novembre2011!$CB29</f>
        <v>432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12">
        <v>20</v>
      </c>
      <c r="B29" s="11">
        <f>[1]novembre2011!$AT30</f>
        <v>4.2958333333333334</v>
      </c>
      <c r="C29" s="11">
        <f>[1]novembre2011!$AR30</f>
        <v>8.9</v>
      </c>
      <c r="D29" s="11">
        <f>[1]novembre2011!$AP30</f>
        <v>1.7</v>
      </c>
      <c r="E29" s="11">
        <f>[1]novembre2011!$BN30</f>
        <v>0</v>
      </c>
      <c r="F29" s="12">
        <f>[1]novembre2011!$BO30</f>
        <v>0</v>
      </c>
      <c r="G29" s="13">
        <f>[1]novembre2011!$BT30</f>
        <v>12.9</v>
      </c>
      <c r="H29" s="14" t="str">
        <f>[1]novembre2011!$BU30</f>
        <v>E</v>
      </c>
      <c r="I29" s="13">
        <f>[1]novembre2011!$BW30</f>
        <v>2.1333333333333333</v>
      </c>
      <c r="J29" s="15" t="str">
        <f>[1]novembre2011!$BX30</f>
        <v>W</v>
      </c>
      <c r="K29" s="16">
        <f>[1]novembre2011!$CA30</f>
        <v>218</v>
      </c>
      <c r="L29" s="17">
        <f>[1]novembre2011!$CB30</f>
        <v>397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12">
        <v>21</v>
      </c>
      <c r="B30" s="11">
        <f>[1]novembre2011!$AT31</f>
        <v>2.9499999999999997</v>
      </c>
      <c r="C30" s="11">
        <f>[1]novembre2011!$AR31</f>
        <v>5.7</v>
      </c>
      <c r="D30" s="11">
        <f>[1]novembre2011!$AP31</f>
        <v>0.5</v>
      </c>
      <c r="E30" s="11">
        <f>[1]novembre2011!$BN31</f>
        <v>0</v>
      </c>
      <c r="F30" s="12">
        <f>[1]novembre2011!$BO31</f>
        <v>0</v>
      </c>
      <c r="G30" s="13">
        <f>[1]novembre2011!$BT31</f>
        <v>11.3</v>
      </c>
      <c r="H30" s="14" t="str">
        <f>[1]novembre2011!$BU31</f>
        <v>WNW</v>
      </c>
      <c r="I30" s="13">
        <f>[1]novembre2011!$BW31</f>
        <v>1.4999999999999998</v>
      </c>
      <c r="J30" s="15" t="str">
        <f>[1]novembre2011!$BX31</f>
        <v>WNW</v>
      </c>
      <c r="K30" s="16">
        <f>[1]novembre2011!$CA31</f>
        <v>77</v>
      </c>
      <c r="L30" s="17">
        <f>[1]novembre2011!$CB31</f>
        <v>156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12">
        <v>22</v>
      </c>
      <c r="B31" s="11">
        <f>[1]novembre2011!$AT32</f>
        <v>3.9937499999999986</v>
      </c>
      <c r="C31" s="11">
        <f>[1]novembre2011!$AR32</f>
        <v>8.1</v>
      </c>
      <c r="D31" s="11">
        <f>[1]novembre2011!$AP32</f>
        <v>0.8</v>
      </c>
      <c r="E31" s="11">
        <f>[1]novembre2011!$BN32</f>
        <v>0</v>
      </c>
      <c r="F31" s="12">
        <f>[1]novembre2011!$BO32</f>
        <v>0</v>
      </c>
      <c r="G31" s="13">
        <f>[1]novembre2011!$BT32</f>
        <v>17.7</v>
      </c>
      <c r="H31" s="14" t="str">
        <f>[1]novembre2011!$BU32</f>
        <v>WNW</v>
      </c>
      <c r="I31" s="13">
        <f>[1]novembre2011!$BW32</f>
        <v>2.3000000000000007</v>
      </c>
      <c r="J31" s="15" t="str">
        <f>[1]novembre2011!$BX32</f>
        <v>W</v>
      </c>
      <c r="K31" s="16">
        <f>[1]novembre2011!$CA32</f>
        <v>156</v>
      </c>
      <c r="L31" s="17">
        <f>[1]novembre2011!$CB32</f>
        <v>381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12">
        <v>23</v>
      </c>
      <c r="B32" s="11">
        <f>[1]novembre2011!$AT33</f>
        <v>5.8562499999999993</v>
      </c>
      <c r="C32" s="11">
        <f>[1]novembre2011!$AR33</f>
        <v>12.7</v>
      </c>
      <c r="D32" s="11">
        <f>[1]novembre2011!$AP33</f>
        <v>1.3</v>
      </c>
      <c r="E32" s="11">
        <f>[1]novembre2011!$BN33</f>
        <v>0</v>
      </c>
      <c r="F32" s="12">
        <f>[1]novembre2011!$BO33</f>
        <v>0</v>
      </c>
      <c r="G32" s="13">
        <f>[1]novembre2011!$BT33</f>
        <v>14.5</v>
      </c>
      <c r="H32" s="14" t="str">
        <f>[1]novembre2011!$BU33</f>
        <v>W</v>
      </c>
      <c r="I32" s="13">
        <f>[1]novembre2011!$BW33</f>
        <v>4.3</v>
      </c>
      <c r="J32" s="15" t="str">
        <f>[1]novembre2011!$BX33</f>
        <v>W</v>
      </c>
      <c r="K32" s="16">
        <f>[1]novembre2011!$CA33</f>
        <v>217</v>
      </c>
      <c r="L32" s="17">
        <f>[1]novembre2011!$CB33</f>
        <v>392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12">
        <v>24</v>
      </c>
      <c r="B33" s="11">
        <f>[1]novembre2011!$AT34</f>
        <v>6.2020833333333369</v>
      </c>
      <c r="C33" s="11">
        <f>[1]novembre2011!$AR34</f>
        <v>11.7</v>
      </c>
      <c r="D33" s="11">
        <f>[1]novembre2011!$AP34</f>
        <v>2.9</v>
      </c>
      <c r="E33" s="11">
        <f>[1]novembre2011!$BN34</f>
        <v>0</v>
      </c>
      <c r="F33" s="12">
        <f>[1]novembre2011!$BO34</f>
        <v>0</v>
      </c>
      <c r="G33" s="13">
        <f>[1]novembre2011!$BT34</f>
        <v>17.7</v>
      </c>
      <c r="H33" s="14" t="str">
        <f>[1]novembre2011!$BU34</f>
        <v>WNW</v>
      </c>
      <c r="I33" s="13">
        <f>[1]novembre2011!$BW34</f>
        <v>4.4333333333333327</v>
      </c>
      <c r="J33" s="15" t="str">
        <f>[1]novembre2011!$BX34</f>
        <v>W</v>
      </c>
      <c r="K33" s="16">
        <f>[1]novembre2011!$CA34</f>
        <v>215</v>
      </c>
      <c r="L33" s="17">
        <f>[1]novembre2011!$CB34</f>
        <v>383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12">
        <v>25</v>
      </c>
      <c r="B34" s="11">
        <f>[1]novembre2011!$AT35</f>
        <v>5.8249999999999984</v>
      </c>
      <c r="C34" s="11">
        <f>[1]novembre2011!$AR35</f>
        <v>11.5</v>
      </c>
      <c r="D34" s="11">
        <f>[1]novembre2011!$AP35</f>
        <v>2.2000000000000002</v>
      </c>
      <c r="E34" s="11">
        <f>[1]novembre2011!$BN35</f>
        <v>0</v>
      </c>
      <c r="F34" s="12">
        <f>[1]novembre2011!$BO35</f>
        <v>0</v>
      </c>
      <c r="G34" s="13">
        <f>[1]novembre2011!$BT35</f>
        <v>17.7</v>
      </c>
      <c r="H34" s="14" t="str">
        <f>[1]novembre2011!$BU35</f>
        <v>WNW</v>
      </c>
      <c r="I34" s="13">
        <f>[1]novembre2011!$BW35</f>
        <v>4.366666666666668</v>
      </c>
      <c r="J34" s="15" t="str">
        <f>[1]novembre2011!$BX35</f>
        <v>W</v>
      </c>
      <c r="K34" s="16">
        <f>[1]novembre2011!$CA35</f>
        <v>202</v>
      </c>
      <c r="L34" s="17">
        <f>[1]novembre2011!$CB35</f>
        <v>374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12">
        <v>26</v>
      </c>
      <c r="B35" s="11">
        <f>[1]novembre2011!$AT36</f>
        <v>5.6020833333333329</v>
      </c>
      <c r="C35" s="11">
        <f>[1]novembre2011!$AR36</f>
        <v>11.8</v>
      </c>
      <c r="D35" s="11">
        <f>[1]novembre2011!$AP36</f>
        <v>2.2000000000000002</v>
      </c>
      <c r="E35" s="11">
        <f>[1]novembre2011!$BN36</f>
        <v>0</v>
      </c>
      <c r="F35" s="12">
        <f>[1]novembre2011!$BO36</f>
        <v>0</v>
      </c>
      <c r="G35" s="13">
        <f>[1]novembre2011!$BT36</f>
        <v>12.9</v>
      </c>
      <c r="H35" s="14" t="str">
        <f>[1]novembre2011!$BU36</f>
        <v>SE</v>
      </c>
      <c r="I35" s="13">
        <f>[1]novembre2011!$BW36</f>
        <v>3.3999999999999986</v>
      </c>
      <c r="J35" s="15" t="str">
        <f>[1]novembre2011!$BX36</f>
        <v>W</v>
      </c>
      <c r="K35" s="16">
        <f>[1]novembre2011!$CA36</f>
        <v>204</v>
      </c>
      <c r="L35" s="17">
        <f>[1]novembre2011!$CB36</f>
        <v>383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12">
        <v>27</v>
      </c>
      <c r="B36" s="11">
        <f>[1]novembre2011!$AT37</f>
        <v>5.8270833333333343</v>
      </c>
      <c r="C36" s="11">
        <f>[1]novembre2011!$AR37</f>
        <v>11.6</v>
      </c>
      <c r="D36" s="11">
        <f>[1]novembre2011!$AP37</f>
        <v>2.2999999999999998</v>
      </c>
      <c r="E36" s="11">
        <f>[1]novembre2011!$BN37</f>
        <v>0</v>
      </c>
      <c r="F36" s="12">
        <f>[1]novembre2011!$BO37</f>
        <v>0</v>
      </c>
      <c r="G36" s="13">
        <f>[1]novembre2011!$BT37</f>
        <v>12.9</v>
      </c>
      <c r="H36" s="14" t="str">
        <f>[1]novembre2011!$BU37</f>
        <v>SE</v>
      </c>
      <c r="I36" s="13">
        <f>[1]novembre2011!$BW37</f>
        <v>4.0000000000000018</v>
      </c>
      <c r="J36" s="15" t="str">
        <f>[1]novembre2011!$BX37</f>
        <v>W</v>
      </c>
      <c r="K36" s="16">
        <f>[1]novembre2011!$CA37</f>
        <v>206</v>
      </c>
      <c r="L36" s="17">
        <f>[1]novembre2011!$CB37</f>
        <v>374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12">
        <v>28</v>
      </c>
      <c r="B37" s="11">
        <f>[1]novembre2011!$AT38</f>
        <v>5.0958333333333332</v>
      </c>
      <c r="C37" s="11">
        <f>[1]novembre2011!$AR38</f>
        <v>10.3</v>
      </c>
      <c r="D37" s="11">
        <f>[1]novembre2011!$AP38</f>
        <v>2.2000000000000002</v>
      </c>
      <c r="E37" s="11">
        <f>[1]novembre2011!$BN38</f>
        <v>0</v>
      </c>
      <c r="F37" s="12">
        <f>[1]novembre2011!$BO38</f>
        <v>0</v>
      </c>
      <c r="G37" s="13">
        <f>[1]novembre2011!$BT38</f>
        <v>14.5</v>
      </c>
      <c r="H37" s="14" t="str">
        <f>[1]novembre2011!$BU38</f>
        <v>NW</v>
      </c>
      <c r="I37" s="13">
        <f>[1]novembre2011!$BW38</f>
        <v>3.6666666666666679</v>
      </c>
      <c r="J37" s="15" t="str">
        <f>[1]novembre2011!$BX38</f>
        <v>W</v>
      </c>
      <c r="K37" s="16">
        <f>[1]novembre2011!$CA38</f>
        <v>120</v>
      </c>
      <c r="L37" s="17">
        <f>[1]novembre2011!$CB38</f>
        <v>468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12">
        <v>29</v>
      </c>
      <c r="B38" s="11">
        <f>[1]novembre2011!$AT39</f>
        <v>5.3270833333333343</v>
      </c>
      <c r="C38" s="11">
        <f>[1]novembre2011!$AR39</f>
        <v>9.6999999999999993</v>
      </c>
      <c r="D38" s="11">
        <f>[1]novembre2011!$AP39</f>
        <v>2</v>
      </c>
      <c r="E38" s="11">
        <f>[1]novembre2011!$BN39</f>
        <v>0</v>
      </c>
      <c r="F38" s="12">
        <f>[1]novembre2011!$BO39</f>
        <v>0</v>
      </c>
      <c r="G38" s="13">
        <f>[1]novembre2011!$BT39</f>
        <v>12.9</v>
      </c>
      <c r="H38" s="14" t="str">
        <f>[1]novembre2011!$BU39</f>
        <v>SE</v>
      </c>
      <c r="I38" s="13">
        <f>[1]novembre2011!$BW39</f>
        <v>2.6</v>
      </c>
      <c r="J38" s="15" t="str">
        <f>[1]novembre2011!$BX39</f>
        <v>W</v>
      </c>
      <c r="K38" s="16">
        <f>[1]novembre2011!$CA39</f>
        <v>157</v>
      </c>
      <c r="L38" s="17">
        <f>[1]novembre2011!$CB39</f>
        <v>388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12">
        <v>30</v>
      </c>
      <c r="B39" s="11">
        <f>[1]novembre2011!$AT40</f>
        <v>4.947916666666667</v>
      </c>
      <c r="C39" s="11">
        <f>[1]novembre2011!$AR40</f>
        <v>9.8000000000000007</v>
      </c>
      <c r="D39" s="11">
        <f>[1]novembre2011!$AP40</f>
        <v>1.9</v>
      </c>
      <c r="E39" s="11">
        <f>[1]novembre2011!$BN40</f>
        <v>0</v>
      </c>
      <c r="F39" s="12">
        <f>[1]novembre2011!$BO40</f>
        <v>0</v>
      </c>
      <c r="G39" s="13">
        <f>[1]novembre2011!$BT40</f>
        <v>12.9</v>
      </c>
      <c r="H39" s="14" t="str">
        <f>[1]novembre2011!$BU40</f>
        <v>SE</v>
      </c>
      <c r="I39" s="13">
        <f>[1]novembre2011!$BW40</f>
        <v>3.1666666666666665</v>
      </c>
      <c r="J39" s="15" t="str">
        <f>[1]novembre2011!$BX40</f>
        <v>W</v>
      </c>
      <c r="K39" s="16">
        <f>[1]novembre2011!$CA40</f>
        <v>183</v>
      </c>
      <c r="L39" s="17">
        <f>[1]novembre2011!$CB40</f>
        <v>411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12"/>
      <c r="B40" s="11"/>
      <c r="C40" s="11"/>
      <c r="D40" s="11"/>
      <c r="E40" s="11"/>
      <c r="F40" s="12"/>
      <c r="G40" s="13"/>
      <c r="H40" s="14"/>
      <c r="I40" s="13"/>
      <c r="J40" s="15"/>
      <c r="K40" s="16"/>
      <c r="L40" s="17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12" t="s">
        <v>26</v>
      </c>
      <c r="B42" s="11">
        <f>AVERAGE(B10:B40)</f>
        <v>6.7931944444444436</v>
      </c>
      <c r="C42" s="11">
        <f>AVERAGE(C10:C40)</f>
        <v>11.076666666666666</v>
      </c>
      <c r="D42" s="11">
        <f>AVERAGE(D10:D40)</f>
        <v>3.7666666666666675</v>
      </c>
      <c r="E42" s="11">
        <f>SUM(E10:E40)</f>
        <v>332.6</v>
      </c>
      <c r="F42" s="12">
        <f>SUM(F10:F40)</f>
        <v>0</v>
      </c>
      <c r="G42" s="11">
        <f>AVERAGE(G10:G40)</f>
        <v>16.956666666666663</v>
      </c>
      <c r="H42" s="10"/>
      <c r="I42" s="11">
        <f>AVERAGE(I10:I40)</f>
        <v>3.305486111111112</v>
      </c>
      <c r="J42" s="10"/>
      <c r="K42" s="16">
        <f>AVERAGE(K10:K40)</f>
        <v>154.23333333333332</v>
      </c>
      <c r="L42" s="17">
        <f>AVERAGE(L10:L40)</f>
        <v>354.33333333333331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12" t="s">
        <v>27</v>
      </c>
      <c r="B43" s="11">
        <f t="shared" ref="B43:G43" si="0">MAX(B10:B40)</f>
        <v>12.041666666666663</v>
      </c>
      <c r="C43" s="11">
        <f t="shared" si="0"/>
        <v>15.3</v>
      </c>
      <c r="D43" s="11">
        <f t="shared" si="0"/>
        <v>10.8</v>
      </c>
      <c r="E43" s="11">
        <f t="shared" si="0"/>
        <v>117.40000000000003</v>
      </c>
      <c r="F43" s="12">
        <f t="shared" si="0"/>
        <v>0</v>
      </c>
      <c r="G43" s="11">
        <f t="shared" si="0"/>
        <v>40.200000000000003</v>
      </c>
      <c r="H43" s="10"/>
      <c r="I43" s="11">
        <f>MAX(I10:I40)</f>
        <v>5.481250000000002</v>
      </c>
      <c r="J43" s="10"/>
      <c r="K43" s="16">
        <f>MAX(K10:K40)</f>
        <v>243</v>
      </c>
      <c r="L43" s="17">
        <f>MAX(L10:L40)</f>
        <v>587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12" t="s">
        <v>28</v>
      </c>
      <c r="B44" s="11">
        <f t="shared" ref="B44:G44" si="1">MIN(B10:B40)</f>
        <v>2.9499999999999997</v>
      </c>
      <c r="C44" s="11">
        <f t="shared" si="1"/>
        <v>5.7</v>
      </c>
      <c r="D44" s="11">
        <f t="shared" si="1"/>
        <v>0.5</v>
      </c>
      <c r="E44" s="11">
        <f t="shared" si="1"/>
        <v>0</v>
      </c>
      <c r="F44" s="12">
        <f t="shared" si="1"/>
        <v>0</v>
      </c>
      <c r="G44" s="11">
        <f t="shared" si="1"/>
        <v>8</v>
      </c>
      <c r="H44" s="10"/>
      <c r="I44" s="11">
        <f>MIN(I10:I40)</f>
        <v>0.10000000000000002</v>
      </c>
      <c r="J44" s="10"/>
      <c r="K44" s="16">
        <f>MIN(K10:K40)</f>
        <v>5</v>
      </c>
      <c r="L44" s="17">
        <f>MIN(L10:L40)</f>
        <v>28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1">
        <f>[1]novembre2011!$BU$48</f>
        <v>40.200000000000003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[1]novembre2011!$AQ$57</f>
        <v>6.7931944444444436</v>
      </c>
      <c r="D50" s="10"/>
      <c r="E50" s="9" t="s">
        <v>35</v>
      </c>
      <c r="F50" s="10"/>
      <c r="G50" s="13">
        <f>E42</f>
        <v>332.6</v>
      </c>
      <c r="H50" s="10"/>
      <c r="I50" s="10"/>
      <c r="J50" s="10"/>
      <c r="K50" s="9" t="s">
        <v>14</v>
      </c>
      <c r="L50" s="18">
        <f>[1]novembre2011!$BU$49</f>
        <v>40853</v>
      </c>
      <c r="M50" s="10"/>
      <c r="N50" s="112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[1]novembre2011!$AX$57</f>
        <v>12.631895888609597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[1]novembre2011!$BU$50</f>
        <v>11:00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[1]novembre2011!$AQ$56</f>
        <v>11.076666666666666</v>
      </c>
      <c r="D52" s="10"/>
      <c r="E52" s="9" t="s">
        <v>40</v>
      </c>
      <c r="F52" s="10"/>
      <c r="G52" s="13">
        <f>E43</f>
        <v>117.40000000000003</v>
      </c>
      <c r="H52" s="29">
        <f>[1]novembre2011!$AR$61</f>
        <v>40852</v>
      </c>
      <c r="I52" s="10"/>
      <c r="J52" s="10"/>
      <c r="K52" s="9" t="s">
        <v>41</v>
      </c>
      <c r="L52" s="14" t="str">
        <f>[1]novembre2011!$BU$51</f>
        <v>WNW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[1]novembre2011!$AQ$55</f>
        <v>3.7666666666666675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[1]novembre2011!$AQ$50</f>
        <v>12.041666666666663</v>
      </c>
      <c r="D54" s="29">
        <f>[1]novembre2011!$AR$50</f>
        <v>40853</v>
      </c>
      <c r="E54" s="9" t="s">
        <v>45</v>
      </c>
      <c r="F54" s="10"/>
      <c r="G54" s="17">
        <f>[1]novembre2011!$AQ$66</f>
        <v>7</v>
      </c>
      <c r="H54" s="10"/>
      <c r="I54" s="10"/>
      <c r="J54" s="4" t="s">
        <v>46</v>
      </c>
      <c r="K54" s="9" t="s">
        <v>33</v>
      </c>
      <c r="L54" s="11">
        <f>I42</f>
        <v>3.305486111111112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[1]novembre2011!$AQ$49</f>
        <v>2.9499999999999997</v>
      </c>
      <c r="D55" s="29">
        <f>[1]novembre2011!$AR$49</f>
        <v>40868</v>
      </c>
      <c r="E55" s="9" t="s">
        <v>48</v>
      </c>
      <c r="F55" s="10"/>
      <c r="G55" s="20">
        <f>[1]novembre2011!$AQ$65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[1]novembre2011!$AQ$48</f>
        <v>15.3</v>
      </c>
      <c r="D56" s="29">
        <f>[1]novembre2011!$AR$48</f>
        <v>40856</v>
      </c>
      <c r="E56" s="10"/>
      <c r="F56" s="10"/>
      <c r="G56" s="10"/>
      <c r="H56" s="10"/>
      <c r="I56" s="10"/>
      <c r="J56" s="4" t="s">
        <v>50</v>
      </c>
      <c r="K56" s="10"/>
      <c r="L56" s="14" t="str">
        <f>[1]novembre2011!$BW$55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[1]novembre2011!$AQ$47</f>
        <v>0.5</v>
      </c>
      <c r="D57" s="29" t="str">
        <f>[1]novembre2011!$AR$47</f>
        <v>17/21-nov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[1]novembre2011!$AQ$63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142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12">
        <v>2011</v>
      </c>
      <c r="D63" s="112">
        <v>2010</v>
      </c>
      <c r="E63" s="112">
        <v>2009</v>
      </c>
      <c r="F63" s="112">
        <v>2008</v>
      </c>
      <c r="G63" s="112">
        <v>2007</v>
      </c>
      <c r="H63" s="112">
        <v>2006</v>
      </c>
      <c r="I63" s="112">
        <v>2005</v>
      </c>
      <c r="J63" s="112">
        <v>2004</v>
      </c>
      <c r="K63" s="112">
        <v>2003</v>
      </c>
      <c r="L63" s="112">
        <v>2002</v>
      </c>
      <c r="M63" s="112">
        <v>2001</v>
      </c>
      <c r="N63" s="112">
        <v>2000</v>
      </c>
      <c r="O63" s="112">
        <v>1999</v>
      </c>
      <c r="P63" s="112">
        <v>1998</v>
      </c>
      <c r="Q63" s="112">
        <v>1997</v>
      </c>
      <c r="R63" s="112">
        <v>1996</v>
      </c>
      <c r="S63" s="112">
        <v>1995</v>
      </c>
      <c r="T63" s="112">
        <v>1994</v>
      </c>
      <c r="U63" s="112">
        <v>1993</v>
      </c>
      <c r="V63" s="112">
        <v>1992</v>
      </c>
      <c r="W63" s="112">
        <v>1991</v>
      </c>
      <c r="X63" s="112">
        <v>1990</v>
      </c>
      <c r="Y63" s="112">
        <v>1989</v>
      </c>
      <c r="Z63" s="112" t="s">
        <v>56</v>
      </c>
    </row>
    <row r="64" spans="1:26">
      <c r="A64" s="4" t="s">
        <v>57</v>
      </c>
      <c r="B64" s="10"/>
      <c r="C64" s="11">
        <f>[1]novembre2011!$AT$43</f>
        <v>6.7931944444444436</v>
      </c>
      <c r="D64" s="11">
        <f>[2]novembre2010!$AQ$57</f>
        <v>6.148958333333332</v>
      </c>
      <c r="E64" s="11">
        <f>[3]novembre2009!$D$53</f>
        <v>6.7295833333333333</v>
      </c>
      <c r="F64" s="11">
        <f>[4]novembre2008!$D$53</f>
        <v>6.6441666666666688</v>
      </c>
      <c r="G64" s="11">
        <f>[5]novembre2007!$D$53</f>
        <v>5.3416666666666659</v>
      </c>
      <c r="H64" s="11">
        <f>[6]novembre2006!$D$53</f>
        <v>7.84</v>
      </c>
      <c r="I64" s="11">
        <f>[7]novembre2005!$D$53</f>
        <v>5.44</v>
      </c>
      <c r="J64" s="11">
        <f>[8]novembre2004!$D$53</f>
        <v>6.645833333333333</v>
      </c>
      <c r="K64" s="11">
        <f>[9]novembre2003!$D$53</f>
        <v>6.605833333333333</v>
      </c>
      <c r="L64" s="11">
        <f>[10]novembre2002!$D$53</f>
        <v>7.5033333333333339</v>
      </c>
      <c r="M64" s="11">
        <f>[11]novembre2001!$D$53</f>
        <v>5.56</v>
      </c>
      <c r="N64" s="11">
        <f>[12]novembre2000!$D$53</f>
        <v>5.7433333333333332</v>
      </c>
      <c r="O64" s="11">
        <f>[13]novembre99!$D$53</f>
        <v>5.2224999999999993</v>
      </c>
      <c r="P64" s="11">
        <f>[14]novembre98!$D$53</f>
        <v>3.9375</v>
      </c>
      <c r="Q64" s="11">
        <f>[15]novembre97!$D$52</f>
        <v>5.0666666666666664</v>
      </c>
      <c r="R64" s="11">
        <f>[16]novembre96!$D$51</f>
        <v>5.625</v>
      </c>
      <c r="S64" s="11">
        <f>[17]novembre95!$D$51</f>
        <v>5.0916666666666668</v>
      </c>
      <c r="T64" s="11">
        <f>[18]novembre94!$D$51</f>
        <v>7.4749999999999996</v>
      </c>
      <c r="U64" s="11">
        <f>[19]novembre93!$D$51</f>
        <v>3.6</v>
      </c>
      <c r="V64" s="11">
        <f>[20]novembre92!$D$51</f>
        <v>6.3</v>
      </c>
      <c r="W64" s="11">
        <f>[21]novembre91!$D$51</f>
        <v>4.5638888888888891</v>
      </c>
      <c r="X64" s="11">
        <f>[22]novembre90!$D$51</f>
        <v>5.916666666666667</v>
      </c>
      <c r="Y64" s="11">
        <f>[44]novembre89!$D$51</f>
        <v>6.1833333333333336</v>
      </c>
      <c r="Z64" s="11">
        <f>AVERAGE(C64:Y64)</f>
        <v>5.9120923913043466</v>
      </c>
    </row>
    <row r="65" spans="1:26">
      <c r="A65" s="4" t="s">
        <v>58</v>
      </c>
      <c r="B65" s="10"/>
      <c r="C65" s="11">
        <f>[1]novembre2011!$AX$57</f>
        <v>12.631895888609597</v>
      </c>
      <c r="D65" s="11">
        <f>[2]novembre2010!$AX$57</f>
        <v>11.291109541366378</v>
      </c>
      <c r="E65" s="11">
        <f>[3]novembre2009!$I$53</f>
        <v>12.514373149488375</v>
      </c>
      <c r="F65" s="11">
        <f>[4]novembre2008!$I$53</f>
        <v>12.458191424815451</v>
      </c>
      <c r="G65" s="11">
        <f>[5]novembre2007!$I$53</f>
        <v>13.14935745705907</v>
      </c>
      <c r="H65" s="11">
        <f>[6]novembre2006!$I$53</f>
        <v>12.529660138248847</v>
      </c>
      <c r="I65" s="11">
        <f>[7]novembre2005!$I$53</f>
        <v>11.982282851557047</v>
      </c>
      <c r="J65" s="11">
        <f>[8]novembre2004!$I$53</f>
        <v>12.112721795260727</v>
      </c>
      <c r="K65" s="11">
        <f>[9]novembre2003!$I$53</f>
        <v>12.661302017874597</v>
      </c>
      <c r="L65" s="11">
        <f>[10]novembre2002!$I$53</f>
        <v>12.266468544895964</v>
      </c>
      <c r="M65" s="11">
        <f>[11]novembre2001!$I$53</f>
        <v>12.31297584136294</v>
      </c>
      <c r="N65" s="11">
        <f>[12]novembre2000!$I$53</f>
        <v>12.294633936697339</v>
      </c>
      <c r="O65" s="11">
        <f>[13]novembre99!$I$53</f>
        <v>12.193657085951683</v>
      </c>
      <c r="P65" s="11">
        <f>[14]novembre98!$I$53</f>
        <v>11.456631406228182</v>
      </c>
      <c r="Q65" s="11">
        <f>[15]novembre97!$I$53</f>
        <v>11.902681189777963</v>
      </c>
      <c r="R65" s="11">
        <f>[16]novembre96!$I$53</f>
        <v>10.632753564566691</v>
      </c>
      <c r="S65" s="11">
        <f>[17]novembre95!$I$53</f>
        <v>11.104487850858819</v>
      </c>
      <c r="T65" s="11">
        <f>[18]novembre94!$I$53</f>
        <v>11.877780687054882</v>
      </c>
      <c r="U65" s="11">
        <f>[19]novembre93!$I$53</f>
        <v>10.84217462644882</v>
      </c>
      <c r="V65" s="11">
        <f>[20]novembre92!$I$53</f>
        <v>11.040958809451579</v>
      </c>
      <c r="W65" s="11">
        <f>[21]novembre91!$I$53</f>
        <v>11.492220593027044</v>
      </c>
      <c r="X65" s="11">
        <f>[22]novembre90!$I$53</f>
        <v>13.007474514732577</v>
      </c>
      <c r="Y65" s="11">
        <f>[44]novembre89!$I$53</f>
        <v>6.1833333333333336</v>
      </c>
      <c r="Z65" s="11">
        <f t="shared" ref="Z65:Z80" si="2">AVERAGE(C65:Y65)</f>
        <v>11.736483749942082</v>
      </c>
    </row>
    <row r="66" spans="1:26">
      <c r="A66" s="4" t="s">
        <v>59</v>
      </c>
      <c r="B66" s="10"/>
      <c r="C66" s="11">
        <f>[1]novembre2011!$AR$43</f>
        <v>11.076666666666666</v>
      </c>
      <c r="D66" s="11">
        <f>[2]novembre2010!$AR$43</f>
        <v>9.4866666666666664</v>
      </c>
      <c r="E66" s="11">
        <f>[3]novembre2009!$D$52</f>
        <v>10.510000000000002</v>
      </c>
      <c r="F66" s="11">
        <f>[4]novembre2008!$D$52</f>
        <v>11.486666666666666</v>
      </c>
      <c r="G66" s="11">
        <f>[5]novembre2007!$D$52</f>
        <v>11.990000000000002</v>
      </c>
      <c r="H66" s="11">
        <f>[6]novembre2006!$D$52</f>
        <v>14.016666666666671</v>
      </c>
      <c r="I66" s="11">
        <f>[7]novembre2005!$D$52</f>
        <v>10.98</v>
      </c>
      <c r="J66" s="11">
        <f>[8]novembre2004!$D$52</f>
        <v>12.946666666666667</v>
      </c>
      <c r="K66" s="11">
        <f>[9]novembre2003!$D$52</f>
        <v>10.726666666666667</v>
      </c>
      <c r="L66" s="11">
        <f>[10]novembre2002!$D$52</f>
        <v>11.53</v>
      </c>
      <c r="M66" s="11">
        <f>[11]novembre2001!$D$52</f>
        <v>11.953333333333331</v>
      </c>
      <c r="N66" s="11">
        <f>[12]novembre2000!$D$52</f>
        <v>10.026666666666667</v>
      </c>
      <c r="O66" s="11">
        <f>[13]novembre99!$D$52</f>
        <v>10.973333333333336</v>
      </c>
      <c r="P66" s="11">
        <f>[14]novembre98!$D$52</f>
        <v>10.346666666666666</v>
      </c>
      <c r="Q66" s="11">
        <f>[15]novembre97!$D$51</f>
        <v>10.633333333333333</v>
      </c>
      <c r="R66" s="11">
        <f>[16]novembre96!$D$50</f>
        <v>11.066666666666666</v>
      </c>
      <c r="S66" s="11">
        <f>[17]novembre95!$D$50</f>
        <v>11.666666666666666</v>
      </c>
      <c r="T66" s="11">
        <f>[18]novembre94!$D$50</f>
        <v>13.4</v>
      </c>
      <c r="U66" s="11">
        <f>[19]novembre93!$D$50</f>
        <v>9</v>
      </c>
      <c r="V66" s="11">
        <f>[20]novembre92!$D$50</f>
        <v>13.066666666666666</v>
      </c>
      <c r="W66" s="11">
        <f>[21]novembre91!$D$50</f>
        <v>10.6</v>
      </c>
      <c r="X66" s="11">
        <f>[22]novembre90!$D$50</f>
        <v>9.3000000000000007</v>
      </c>
      <c r="Y66" s="11">
        <f>[44]novembre89!$D$50</f>
        <v>9.0333333333333332</v>
      </c>
      <c r="Z66" s="11">
        <f t="shared" si="2"/>
        <v>11.122463768115942</v>
      </c>
    </row>
    <row r="67" spans="1:26">
      <c r="A67" s="4" t="s">
        <v>60</v>
      </c>
      <c r="B67" s="10"/>
      <c r="C67" s="11">
        <f>[1]novembre2011!$AP$43</f>
        <v>3.7666666666666675</v>
      </c>
      <c r="D67" s="11">
        <f>[2]novembre2010!$AP101</f>
        <v>0</v>
      </c>
      <c r="E67" s="11">
        <f>[3]novembre2009!$D$51</f>
        <v>3.4533333333333327</v>
      </c>
      <c r="F67" s="11">
        <f>[4]novembre2008!$D$51</f>
        <v>3.8699999999999997</v>
      </c>
      <c r="G67" s="11">
        <f>[5]novembre2007!$D$51</f>
        <v>1.7200000000000004</v>
      </c>
      <c r="H67" s="11">
        <f>[6]novembre2006!$D$51</f>
        <v>4.4566666666666661</v>
      </c>
      <c r="I67" s="11">
        <f>[7]novembre2005!$D$51</f>
        <v>2.453333333333334</v>
      </c>
      <c r="J67" s="11">
        <f>[8]novembre2004!$D$51</f>
        <v>3.1799999999999993</v>
      </c>
      <c r="K67" s="11">
        <f>[9]novembre2003!$D$51</f>
        <v>4.2166666666666668</v>
      </c>
      <c r="L67" s="11">
        <f>[10]novembre2002!$D$51</f>
        <v>5.1633333333333322</v>
      </c>
      <c r="M67" s="11">
        <f>[11]novembre2001!$D$51</f>
        <v>2.1366666666666649</v>
      </c>
      <c r="N67" s="11">
        <f>[12]novembre2000!$D$51</f>
        <v>3.2466666666666666</v>
      </c>
      <c r="O67" s="11">
        <f>[13]novembre99!$D$51</f>
        <v>2.2466666666666666</v>
      </c>
      <c r="P67" s="11">
        <f>[14]novembre98!$D$51</f>
        <v>0.25</v>
      </c>
      <c r="Q67" s="11">
        <f>[15]novembre97!$D$50</f>
        <v>1.7</v>
      </c>
      <c r="R67" s="11">
        <f>[16]novembre96!$D$49</f>
        <v>2.2999999999999998</v>
      </c>
      <c r="S67" s="11">
        <f>[17]novembre95!$D$49</f>
        <v>1.2</v>
      </c>
      <c r="T67" s="11">
        <f>[18]novembre94!$D$49</f>
        <v>4.1333333333333337</v>
      </c>
      <c r="U67" s="11">
        <f>[19]novembre93!$D$49</f>
        <v>0.43333333333333335</v>
      </c>
      <c r="V67" s="11">
        <f>[20]novembre92!$D$49</f>
        <v>2.2999999999999998</v>
      </c>
      <c r="W67" s="11">
        <f>[21]novembre91!$D$49</f>
        <v>0.66666666666666663</v>
      </c>
      <c r="X67" s="11">
        <f>[22]novembre90!$D$49</f>
        <v>2.5333333333333332</v>
      </c>
      <c r="Y67" s="11">
        <f>[44]novembre89!$D$49</f>
        <v>3.3333333333333335</v>
      </c>
      <c r="Z67" s="11">
        <f t="shared" si="2"/>
        <v>2.554782608695652</v>
      </c>
    </row>
    <row r="68" spans="1:26">
      <c r="A68" s="4" t="s">
        <v>61</v>
      </c>
      <c r="B68" s="10"/>
      <c r="C68" s="11">
        <f>[1]novembre2011!$AR$44</f>
        <v>15.3</v>
      </c>
      <c r="D68" s="11">
        <f>[2]novembre2010!$AR$44</f>
        <v>15.1</v>
      </c>
      <c r="E68" s="11">
        <f>[3]novembre2009!$D$44</f>
        <v>15.3</v>
      </c>
      <c r="F68" s="11">
        <f>[4]novembre2008!$D$44</f>
        <v>19.2</v>
      </c>
      <c r="G68" s="11">
        <f>[5]novembre2007!$D$44</f>
        <v>19.600000000000001</v>
      </c>
      <c r="H68" s="11">
        <f>[6]novembre2006!$D$44</f>
        <v>20.9</v>
      </c>
      <c r="I68" s="11">
        <f>[7]novembre2005!$D$44</f>
        <v>18</v>
      </c>
      <c r="J68" s="11">
        <f>[8]novembre2004!$D$44</f>
        <v>20.399999999999999</v>
      </c>
      <c r="K68" s="11">
        <f>[9]novembre2003!$D$44</f>
        <v>19.3</v>
      </c>
      <c r="L68" s="11">
        <f>[10]novembre2002!$D$44</f>
        <v>18.100000000000001</v>
      </c>
      <c r="M68" s="11">
        <f>[11]novembre2001!$D$44</f>
        <v>19.600000000000001</v>
      </c>
      <c r="N68" s="11">
        <f>[12]novembre2000!$D$44</f>
        <v>15.8</v>
      </c>
      <c r="O68" s="11">
        <f>[13]novembre99!$D$44</f>
        <v>17.2</v>
      </c>
      <c r="P68" s="11">
        <f>[14]novembre98!$D$44</f>
        <v>17.899999999999999</v>
      </c>
      <c r="Q68" s="11">
        <f>[15]novembre97!$D$43</f>
        <v>16</v>
      </c>
      <c r="R68" s="11">
        <f>[16]novembre96!$D$44</f>
        <v>19</v>
      </c>
      <c r="S68" s="11">
        <f>[17]novembre95!$D$44</f>
        <v>22</v>
      </c>
      <c r="T68" s="11">
        <f>[18]novembre94!$D$44</f>
        <v>20</v>
      </c>
      <c r="U68" s="11">
        <f>[19]novembre93!$D$44</f>
        <v>16</v>
      </c>
      <c r="V68" s="11">
        <f>[20]novembre92!$D$44</f>
        <v>20</v>
      </c>
      <c r="W68" s="11">
        <f>[21]novembre91!$D$44</f>
        <v>16</v>
      </c>
      <c r="X68" s="11">
        <f>[22]novembre90!$D$44</f>
        <v>16</v>
      </c>
      <c r="Y68" s="11">
        <f>[44]novembre89!$D$44</f>
        <v>13</v>
      </c>
      <c r="Z68" s="11">
        <f t="shared" si="2"/>
        <v>17.813043478260873</v>
      </c>
    </row>
    <row r="69" spans="1:26">
      <c r="A69" s="4" t="s">
        <v>62</v>
      </c>
      <c r="B69" s="10"/>
      <c r="C69" s="11">
        <f>[1]novembre2011!$AP$45</f>
        <v>0.5</v>
      </c>
      <c r="D69" s="11">
        <f>[2]novembre2010!$AP$45</f>
        <v>-4.2</v>
      </c>
      <c r="E69" s="11">
        <f>[3]novembre2009!$D$43</f>
        <v>-0.1</v>
      </c>
      <c r="F69" s="11">
        <f>[4]novembre2008!$D$43</f>
        <v>-3.7</v>
      </c>
      <c r="G69" s="11">
        <f>[5]novembre2007!$D$43</f>
        <v>-4.9000000000000004</v>
      </c>
      <c r="H69" s="11">
        <f>[6]novembre2006!$D$43</f>
        <v>-1.3</v>
      </c>
      <c r="I69" s="11">
        <f>[7]novembre2005!$D$43</f>
        <v>-5.8</v>
      </c>
      <c r="J69" s="11">
        <f>[8]novembre2004!$D$43</f>
        <v>-1.9</v>
      </c>
      <c r="K69" s="11">
        <f>[9]novembre2003!$D$43</f>
        <v>0.3</v>
      </c>
      <c r="L69" s="11">
        <f>[10]novembre2002!$D$43</f>
        <v>-1</v>
      </c>
      <c r="M69" s="11">
        <f>[11]novembre2001!$D$43</f>
        <v>-3.2</v>
      </c>
      <c r="N69" s="11">
        <f>[12]novembre2000!$D$43</f>
        <v>0.3</v>
      </c>
      <c r="O69" s="11">
        <f>[13]novembre99!$D$43</f>
        <v>-3.2</v>
      </c>
      <c r="P69" s="11">
        <f>[14]novembre98!$D$43</f>
        <v>-6.1</v>
      </c>
      <c r="Q69" s="11">
        <f>[15]novembre97!$D$42</f>
        <v>-3</v>
      </c>
      <c r="R69" s="11">
        <f>[16]novembre96!$D$43</f>
        <v>-6</v>
      </c>
      <c r="S69" s="11">
        <f>[17]novembre95!$D$43</f>
        <v>-5</v>
      </c>
      <c r="T69" s="11">
        <f>[18]novembre94!$D$43</f>
        <v>0</v>
      </c>
      <c r="U69" s="11">
        <f>[19]novembre93!$D$43</f>
        <v>-6</v>
      </c>
      <c r="V69" s="11">
        <f>[20]novembre92!$D$43</f>
        <v>-3</v>
      </c>
      <c r="W69" s="11">
        <f>[21]novembre91!$D$43</f>
        <v>-2</v>
      </c>
      <c r="X69" s="11">
        <f>[22]novembre90!$D$43</f>
        <v>-1</v>
      </c>
      <c r="Y69" s="11">
        <f>[44]novembre89!$D$43</f>
        <v>-2</v>
      </c>
      <c r="Z69" s="11">
        <f t="shared" si="2"/>
        <v>-2.7086956521739127</v>
      </c>
    </row>
    <row r="70" spans="1:26">
      <c r="A70" s="4" t="s">
        <v>63</v>
      </c>
      <c r="B70" s="10"/>
      <c r="C70" s="11">
        <f>[1]novembre2011!$AU$43</f>
        <v>7.3100000000000005</v>
      </c>
      <c r="D70" s="11">
        <f>[2]novembre2010!$AU$43</f>
        <v>6.1366666666666676</v>
      </c>
      <c r="E70" s="11">
        <f>'[24]sint2009-11'!$E$40</f>
        <v>7.0566666666666693</v>
      </c>
      <c r="F70" s="11">
        <f>'[25]sint2008-11'!$E$40</f>
        <v>7.6166666666666654</v>
      </c>
      <c r="G70" s="11">
        <f>'[26]sint2007-11'!$E$40</f>
        <v>10.270000000000001</v>
      </c>
      <c r="H70" s="11">
        <f>'[27]sint2006-11'!$E$40</f>
        <v>9.5600000000000023</v>
      </c>
      <c r="I70" s="11">
        <f>[7]novembre2005!$D$54</f>
        <v>8.5266666666666673</v>
      </c>
      <c r="J70" s="11">
        <f>[8]novembre2004!$D$54</f>
        <v>9.7666666666666675</v>
      </c>
      <c r="K70" s="11">
        <f>[9]novembre2003!$D$54</f>
        <v>6.51</v>
      </c>
      <c r="L70" s="11">
        <f>[10]novembre2002!$D$54</f>
        <v>6.3666666666666663</v>
      </c>
      <c r="M70" s="11">
        <f>[11]novembre2001!$D$54</f>
        <v>9.8166666666666647</v>
      </c>
      <c r="N70" s="11">
        <f>[12]novembre2000!$D$54</f>
        <v>6.7799999999999994</v>
      </c>
      <c r="O70" s="11">
        <f>[13]novembre99!$D$54</f>
        <v>8.7266666666666666</v>
      </c>
      <c r="P70" s="11">
        <f>[14]novembre98!$D$54</f>
        <v>10.096666666666666</v>
      </c>
      <c r="Q70" s="11">
        <f>'[23]sint11-97'!$E$39</f>
        <v>8.9333333333333336</v>
      </c>
      <c r="R70" s="11">
        <f>[16]novembre96!$D$52</f>
        <v>8.7666666666666675</v>
      </c>
      <c r="S70" s="11">
        <f>[17]novembre95!$D$52</f>
        <v>10.466666666666667</v>
      </c>
      <c r="T70" s="11">
        <f>[18]novembre94!$D$52</f>
        <v>9.2666666666666675</v>
      </c>
      <c r="U70" s="11">
        <f>[19]novembre93!$D$52</f>
        <v>8.5666666666666664</v>
      </c>
      <c r="V70" s="11">
        <f>[20]novembre92!$D$52</f>
        <v>10.766666666666667</v>
      </c>
      <c r="W70" s="11">
        <f>[21]novembre91!$D$52</f>
        <v>9.9333333333333336</v>
      </c>
      <c r="X70" s="11">
        <f>[22]novembre90!$D$52</f>
        <v>6.7666666666666666</v>
      </c>
      <c r="Y70" s="11">
        <f>[44]novembre89!$D$52</f>
        <v>5.7</v>
      </c>
      <c r="Z70" s="11">
        <f t="shared" si="2"/>
        <v>8.4220289855072483</v>
      </c>
    </row>
    <row r="71" spans="1:26">
      <c r="A71" s="4" t="s">
        <v>64</v>
      </c>
      <c r="B71" s="10"/>
      <c r="C71" s="13">
        <f>[1]novembre2011!$BN$43</f>
        <v>332.6</v>
      </c>
      <c r="D71" s="13">
        <f>[2]novembre2010!$BN$43</f>
        <v>158.80000000000004</v>
      </c>
      <c r="E71" s="13">
        <f>[3]novembre2009!$D$55</f>
        <v>104.4</v>
      </c>
      <c r="F71" s="13">
        <f>[4]novembre2008!$D$55</f>
        <v>232</v>
      </c>
      <c r="G71" s="13">
        <f>[5]novembre2007!$D$55</f>
        <v>96</v>
      </c>
      <c r="H71" s="13">
        <f>[6]novembre2006!$D$55</f>
        <v>32</v>
      </c>
      <c r="I71" s="13">
        <f>[7]novembre2005!$D$55</f>
        <v>16</v>
      </c>
      <c r="J71" s="13">
        <f>[8]novembre2004!$D$55</f>
        <v>182</v>
      </c>
      <c r="K71" s="13">
        <f>[9]novembre2003!$D$55</f>
        <v>248</v>
      </c>
      <c r="L71" s="13">
        <f>[10]novembre2002!$D$55</f>
        <v>522</v>
      </c>
      <c r="M71" s="13">
        <f>[11]novembre2001!$D$55</f>
        <v>36</v>
      </c>
      <c r="N71" s="13">
        <f>[12]novembre2000!$D$55</f>
        <v>321</v>
      </c>
      <c r="O71" s="13">
        <f>[13]novembre99!$D$55</f>
        <v>151</v>
      </c>
      <c r="P71" s="13">
        <f>[14]novembre98!$D$55</f>
        <v>13</v>
      </c>
      <c r="Q71" s="13">
        <f>[15]novembre97!$D$53</f>
        <v>171</v>
      </c>
      <c r="R71" s="13">
        <f>[16]novembre96!$D$55</f>
        <v>240</v>
      </c>
      <c r="S71" s="13">
        <f>[17]novembre95!$D$55</f>
        <v>142</v>
      </c>
      <c r="T71" s="13">
        <f>[18]novembre94!$D$55</f>
        <v>457</v>
      </c>
      <c r="U71" s="13">
        <f>[19]novembre93!$D$55</f>
        <v>119</v>
      </c>
      <c r="V71" s="13">
        <f>[20]novembre92!$D$55</f>
        <v>37</v>
      </c>
      <c r="W71" s="13">
        <f>[21]novembre91!$D$55</f>
        <v>27</v>
      </c>
      <c r="X71" s="13"/>
      <c r="Y71" s="13"/>
      <c r="Z71" s="11">
        <f t="shared" si="2"/>
        <v>173.22857142857143</v>
      </c>
    </row>
    <row r="72" spans="1:26">
      <c r="A72" s="4" t="s">
        <v>65</v>
      </c>
      <c r="B72" s="10"/>
      <c r="C72" s="17">
        <f>[1]novembre2011!$BO$43</f>
        <v>0</v>
      </c>
      <c r="D72" s="17">
        <f>[2]novembre2010!$BO$43</f>
        <v>6</v>
      </c>
      <c r="E72" s="17">
        <f>[3]novembre2009!$D$56</f>
        <v>0</v>
      </c>
      <c r="F72" s="17">
        <f>[4]novembre2008!$D$56</f>
        <v>1</v>
      </c>
      <c r="G72" s="17">
        <f>[5]novembre2007!$D$56</f>
        <v>0</v>
      </c>
      <c r="H72" s="17">
        <f>[6]novembre2006!$D$56</f>
        <v>0</v>
      </c>
      <c r="I72" s="17">
        <f>[7]novembre2005!$D$56</f>
        <v>2</v>
      </c>
      <c r="J72" s="17">
        <f>[8]novembre2004!$D$56</f>
        <v>0</v>
      </c>
      <c r="K72" s="17">
        <f>[9]novembre2003!$D$56</f>
        <v>0</v>
      </c>
      <c r="L72" s="17">
        <f>[10]novembre2002!$D$56</f>
        <v>0</v>
      </c>
      <c r="M72" s="17">
        <f>[11]novembre2001!$D$56</f>
        <v>0</v>
      </c>
      <c r="N72" s="17">
        <f>[12]novembre2000!$D$56</f>
        <v>0</v>
      </c>
      <c r="O72" s="17">
        <f>[13]novembre99!$D$56</f>
        <v>2</v>
      </c>
      <c r="P72" s="12">
        <f>[14]novembre98!$D$56</f>
        <v>2</v>
      </c>
      <c r="Q72" s="12">
        <f>[15]novembre97!$D$54</f>
        <v>0</v>
      </c>
      <c r="R72" s="12">
        <f>[16]novembre96!$D$56</f>
        <v>11</v>
      </c>
      <c r="S72" s="12">
        <f>[17]novembre95!$D$56</f>
        <v>0</v>
      </c>
      <c r="T72" s="12">
        <f>[18]novembre94!$D$56</f>
        <v>0</v>
      </c>
      <c r="U72" s="12">
        <f>[19]novembre93!$D$56</f>
        <v>3</v>
      </c>
      <c r="V72" s="12">
        <f>[20]novembre92!$D$56</f>
        <v>0</v>
      </c>
      <c r="W72" s="12">
        <f>[21]novembre91!$D$56</f>
        <v>0</v>
      </c>
      <c r="X72" s="12"/>
      <c r="Y72" s="12"/>
      <c r="Z72" s="12">
        <f t="shared" si="2"/>
        <v>1.2857142857142858</v>
      </c>
    </row>
    <row r="73" spans="1:26">
      <c r="A73" s="4" t="s">
        <v>66</v>
      </c>
      <c r="B73" s="10"/>
      <c r="C73" s="17">
        <f>[1]novembre2011!$AQ$66</f>
        <v>7</v>
      </c>
      <c r="D73" s="17">
        <f>[2]novembre2010!$AQ$66</f>
        <v>20</v>
      </c>
      <c r="E73" s="17">
        <f>'[24]sint2009-11'!$D$92</f>
        <v>14</v>
      </c>
      <c r="F73" s="17">
        <f>'[25]sint2008-11'!$D$92</f>
        <v>12</v>
      </c>
      <c r="G73" s="17">
        <f>'[26]sint2007-11'!$D$92</f>
        <v>5</v>
      </c>
      <c r="H73" s="17">
        <f>'[27]sint2006-11'!$D$92</f>
        <v>3</v>
      </c>
      <c r="I73" s="17">
        <f>'[28]sint2005-11'!$D$92</f>
        <v>4</v>
      </c>
      <c r="J73" s="17">
        <f>'[37]sint2004-11'!$D$91</f>
        <v>6</v>
      </c>
      <c r="K73" s="17">
        <f>'[38]sint2003-11'!$D$91</f>
        <v>10</v>
      </c>
      <c r="L73" s="17">
        <f>'[39]sint2002-11'!$D$91</f>
        <v>14</v>
      </c>
      <c r="M73" s="17">
        <f>'[41]sint2001-11'!$D$91</f>
        <v>4</v>
      </c>
      <c r="N73" s="17">
        <f>'[40]sint2000-11'!$D$91</f>
        <v>9</v>
      </c>
      <c r="O73" s="17">
        <f>[42]novembre99!$D$91</f>
        <v>9</v>
      </c>
      <c r="P73" s="12">
        <f>'[43]Nov-98'!$D$89</f>
        <v>6</v>
      </c>
      <c r="Q73" s="12">
        <f>'[23]sint11-97'!$D$86</f>
        <v>7</v>
      </c>
      <c r="R73" s="12">
        <f>[16]novembre96!$D$60</f>
        <v>13</v>
      </c>
      <c r="S73" s="12">
        <f>[17]novembre95!$D$60</f>
        <v>6</v>
      </c>
      <c r="T73" s="12">
        <f>[18]novembre94!$D$60</f>
        <v>6</v>
      </c>
      <c r="U73" s="12">
        <f>[19]novembre93!$D$60</f>
        <v>6</v>
      </c>
      <c r="V73" s="12">
        <f>[20]novembre92!$D$60</f>
        <v>2</v>
      </c>
      <c r="W73" s="12">
        <f>[21]novembre91!$D$60</f>
        <v>4</v>
      </c>
      <c r="X73" s="12"/>
      <c r="Y73" s="12"/>
      <c r="Z73" s="12">
        <f t="shared" si="2"/>
        <v>7.9523809523809526</v>
      </c>
    </row>
    <row r="74" spans="1:26">
      <c r="A74" s="4" t="s">
        <v>67</v>
      </c>
      <c r="B74" s="10"/>
      <c r="C74" s="17">
        <f>[1]novembre2011!$AQ$63</f>
        <v>0</v>
      </c>
      <c r="D74" s="17">
        <f>[2]novembre2010!$AQ$63</f>
        <v>6</v>
      </c>
      <c r="E74" s="17">
        <f>[3]novembre2009!$D$59</f>
        <v>1</v>
      </c>
      <c r="F74" s="17">
        <f>[4]novembre2008!$D$59</f>
        <v>6</v>
      </c>
      <c r="G74" s="17">
        <f>[5]novembre2007!$D$59</f>
        <v>9</v>
      </c>
      <c r="H74" s="17">
        <f>[6]novembre2006!$D$59</f>
        <v>3</v>
      </c>
      <c r="I74" s="17">
        <f>[7]novembre2005!$D$59</f>
        <v>11</v>
      </c>
      <c r="J74" s="17">
        <f>[8]novembre2004!$D$59</f>
        <v>8</v>
      </c>
      <c r="K74" s="17">
        <f>[9]novembre2003!$D$59</f>
        <v>0</v>
      </c>
      <c r="L74" s="17">
        <f>[10]novembre2002!$D$59</f>
        <v>1</v>
      </c>
      <c r="M74" s="17">
        <f>[11]novembre2001!$D$59</f>
        <v>10</v>
      </c>
      <c r="N74" s="17">
        <f>[12]novembre2000!$D$59</f>
        <v>0</v>
      </c>
      <c r="O74" s="17">
        <f>[13]novembre99!$D$59</f>
        <v>12</v>
      </c>
      <c r="P74" s="17">
        <f>[14]novembre98!$D$59</f>
        <v>14</v>
      </c>
      <c r="Q74" s="17">
        <f>[15]novembre97!$D$59</f>
        <v>9</v>
      </c>
      <c r="R74" s="17">
        <f>[16]novembre96!$D$62</f>
        <v>9</v>
      </c>
      <c r="S74" s="17">
        <f>[17]novembre95!$D$62</f>
        <v>10</v>
      </c>
      <c r="T74" s="17">
        <f>[18]novembre94!$D$62</f>
        <v>0</v>
      </c>
      <c r="U74" s="17">
        <f>[19]novembre93!$D$62</f>
        <v>17</v>
      </c>
      <c r="V74" s="17">
        <f>[20]novembre92!$D$62</f>
        <v>4</v>
      </c>
      <c r="W74" s="17">
        <f>[21]novembre91!$D$62</f>
        <v>5</v>
      </c>
      <c r="X74" s="17">
        <f>[22]novembre90!$D$59</f>
        <v>1</v>
      </c>
      <c r="Y74" s="10">
        <f>[44]novembre89!$D$59</f>
        <v>5</v>
      </c>
      <c r="Z74" s="12">
        <f t="shared" si="2"/>
        <v>6.1304347826086953</v>
      </c>
    </row>
    <row r="75" spans="1:26">
      <c r="A75" s="4" t="s">
        <v>68</v>
      </c>
      <c r="B75" s="10"/>
      <c r="C75" s="13">
        <f>[1]novembre2011!$AW$59</f>
        <v>1411</v>
      </c>
      <c r="D75" s="13">
        <f>[2]novembre2010!$AW$59</f>
        <v>1245.3999999999999</v>
      </c>
      <c r="E75" s="13">
        <f>'[24]sint2009-11'!$I$90</f>
        <v>1163.2</v>
      </c>
      <c r="F75" s="13">
        <f>'[25]sint2008-11'!$I$90</f>
        <v>1553</v>
      </c>
      <c r="G75" s="13">
        <f>'[26]sint2007-11'!$I$90</f>
        <v>995</v>
      </c>
      <c r="H75" s="13">
        <f>'[27]sint2006-11'!$I$90</f>
        <v>1096</v>
      </c>
      <c r="I75" s="13">
        <f>'[28]sint2005-11'!$I$90</f>
        <v>876</v>
      </c>
      <c r="J75" s="13">
        <f>'[37]sint2004-11'!$I$89</f>
        <v>1736</v>
      </c>
      <c r="K75" s="13">
        <f>'[38]sint2003-11'!$I$89</f>
        <v>1151</v>
      </c>
      <c r="L75" s="13">
        <f>'[39]sint2002-11'!$I$89</f>
        <v>2634</v>
      </c>
      <c r="M75" s="13">
        <f>'[41]sint2001-11'!$I$89</f>
        <v>1134</v>
      </c>
      <c r="N75" s="13">
        <f>'[40]sint2000-11'!$I$89</f>
        <v>2467</v>
      </c>
      <c r="O75" s="13">
        <f>[42]novembre99!$I$89</f>
        <v>1999</v>
      </c>
      <c r="P75" s="13">
        <f>'[43]Nov-98'!$I$89</f>
        <v>1847.8571428571429</v>
      </c>
      <c r="Q75" s="13">
        <f>'[23]sint11-97'!$I$84</f>
        <v>1172</v>
      </c>
      <c r="R75" s="13">
        <f>[16]novembre96!$I$55</f>
        <v>1684</v>
      </c>
      <c r="S75" s="13">
        <f>[17]novembre95!$I$55</f>
        <v>1673</v>
      </c>
      <c r="T75" s="13">
        <f>[18]novembre94!$I$55</f>
        <v>2304</v>
      </c>
      <c r="U75" s="13">
        <f>[19]novembre93!$I$55</f>
        <v>1958</v>
      </c>
      <c r="V75" s="13">
        <f>[20]novembre92!$I$55</f>
        <v>2026</v>
      </c>
      <c r="W75" s="13">
        <f>[21]novembre91!$I$55</f>
        <v>1502</v>
      </c>
      <c r="X75" s="13"/>
      <c r="Y75" s="13"/>
      <c r="Z75" s="11">
        <f t="shared" si="2"/>
        <v>1601.307482993197</v>
      </c>
    </row>
    <row r="76" spans="1:26">
      <c r="A76" s="4" t="s">
        <v>69</v>
      </c>
      <c r="B76" s="10"/>
      <c r="C76" s="17">
        <f>[1]novembre2011!$AW$60</f>
        <v>12</v>
      </c>
      <c r="D76" s="17">
        <f>[2]novembre2010!$AW$60</f>
        <v>53</v>
      </c>
      <c r="E76" s="17">
        <f>'[24]sint2009-11'!$I$91</f>
        <v>38</v>
      </c>
      <c r="F76" s="17">
        <f>'[25]sint2008-11'!$I$91</f>
        <v>7</v>
      </c>
      <c r="G76" s="17">
        <f>'[26]sint2007-11'!$I$91</f>
        <v>0</v>
      </c>
      <c r="H76" s="17">
        <f>'[27]sint2006-11'!$I$91</f>
        <v>23</v>
      </c>
      <c r="I76" s="17">
        <f>'[28]sint2005-11'!$I$91</f>
        <v>27</v>
      </c>
      <c r="J76" s="17">
        <f>'[37]sint2004-11'!$I$90</f>
        <v>91</v>
      </c>
      <c r="K76" s="17">
        <f>'[38]sint2003-11'!$I$90</f>
        <v>23</v>
      </c>
      <c r="L76" s="17">
        <f>'[39]sint2002-11'!$I$90</f>
        <v>2</v>
      </c>
      <c r="M76" s="17">
        <f>'[41]sint2001-11'!$I$90</f>
        <v>38</v>
      </c>
      <c r="N76" s="17">
        <f>'[40]sint2000-11'!$I$90</f>
        <v>0</v>
      </c>
      <c r="O76" s="17">
        <f>[42]novembre99!$I$90</f>
        <v>2</v>
      </c>
      <c r="P76" s="17">
        <f>'[43]Nov-98'!$I$90</f>
        <v>17</v>
      </c>
      <c r="Q76" s="17">
        <f>'[23]sint11-97'!$I$85</f>
        <v>17</v>
      </c>
      <c r="R76" s="17">
        <f>[16]novembre96!$I$56</f>
        <v>71</v>
      </c>
      <c r="S76" s="17">
        <f>[17]novembre95!$I$56</f>
        <v>12</v>
      </c>
      <c r="T76" s="17">
        <f>[18]novembre94!$I$56</f>
        <v>28</v>
      </c>
      <c r="U76" s="17">
        <f>[19]novembre93!$I$56</f>
        <v>12</v>
      </c>
      <c r="V76" s="17">
        <f>[20]novembre92!$I$56</f>
        <v>8</v>
      </c>
      <c r="W76" s="17">
        <f>[21]novembre91!$I$56</f>
        <v>35</v>
      </c>
      <c r="X76" s="17"/>
      <c r="Y76" s="10"/>
      <c r="Z76" s="17">
        <f t="shared" si="2"/>
        <v>24.571428571428573</v>
      </c>
    </row>
    <row r="77" spans="1:26">
      <c r="A77" s="4" t="s">
        <v>70</v>
      </c>
      <c r="B77" s="10"/>
      <c r="C77" s="13">
        <f>[1]novembre2011!$BT$44</f>
        <v>40.200000000000003</v>
      </c>
      <c r="D77" s="13">
        <f>[2]novembre2010!$BT$44</f>
        <v>30.6</v>
      </c>
      <c r="E77" s="13">
        <f>'[24]sint2009-11'!$L$41</f>
        <v>24.1</v>
      </c>
      <c r="F77" s="13">
        <f>'[25]sint2008-11'!$L$41</f>
        <v>33.1</v>
      </c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7">
        <f t="shared" si="2"/>
        <v>32</v>
      </c>
    </row>
    <row r="78" spans="1:26">
      <c r="A78" s="4" t="s">
        <v>71</v>
      </c>
      <c r="B78" s="10"/>
      <c r="C78" s="13">
        <f>[1]novembre2011!$BW$43</f>
        <v>3.305486111111112</v>
      </c>
      <c r="D78" s="14">
        <f>[2]novembre2010!$BW$43</f>
        <v>2.2578472222222228</v>
      </c>
      <c r="E78" s="14">
        <f>'[24]sint2009-11'!$N$40</f>
        <v>2.6670138888888886</v>
      </c>
      <c r="F78" s="14">
        <f>'[25]sint2008-11'!$N$40</f>
        <v>3.9799999999999991</v>
      </c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7">
        <f t="shared" si="2"/>
        <v>3.0525868055555554</v>
      </c>
    </row>
    <row r="79" spans="1:26">
      <c r="A79" s="4" t="s">
        <v>72</v>
      </c>
      <c r="B79" s="10"/>
      <c r="C79" s="16">
        <f>[1]novembre2011!$CA$43</f>
        <v>154.23333333333332</v>
      </c>
      <c r="D79" s="16">
        <f>[2]novembre2010!$CA$43</f>
        <v>113.36666666666666</v>
      </c>
      <c r="E79" s="16">
        <f>[36]novembre2009!$CA$43</f>
        <v>126.23333333333333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7">
        <f t="shared" si="2"/>
        <v>131.27777777777777</v>
      </c>
    </row>
    <row r="80" spans="1:26">
      <c r="A80" s="4" t="s">
        <v>73</v>
      </c>
      <c r="B80" s="10"/>
      <c r="C80" s="16">
        <f>[1]novembre2011!$CB$44</f>
        <v>587</v>
      </c>
      <c r="D80" s="16">
        <f>[2]novembre2010!$CB$44</f>
        <v>691</v>
      </c>
      <c r="E80" s="16">
        <f>[36]novembre2009!$CB$44</f>
        <v>592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7">
        <f t="shared" si="2"/>
        <v>623.33333333333337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159"/>
  <sheetViews>
    <sheetView tabSelected="1" workbookViewId="0"/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143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13" t="s">
        <v>14</v>
      </c>
      <c r="B9" s="113" t="s">
        <v>15</v>
      </c>
      <c r="C9" s="113" t="s">
        <v>16</v>
      </c>
      <c r="D9" s="113" t="s">
        <v>17</v>
      </c>
      <c r="E9" s="8" t="s">
        <v>18</v>
      </c>
      <c r="F9" s="113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13">
        <v>1</v>
      </c>
      <c r="B10" s="11">
        <f>[1]dicembre2011!$AT11</f>
        <v>4.5937499999999991</v>
      </c>
      <c r="C10" s="11">
        <f>[1]dicembre2011!$AR11</f>
        <v>8.9</v>
      </c>
      <c r="D10" s="11">
        <f>[1]dicembre2011!$AP11</f>
        <v>1.4</v>
      </c>
      <c r="E10" s="11">
        <f>[1]dicembre2011!$BN11</f>
        <v>0</v>
      </c>
      <c r="F10" s="12">
        <f>[1]dicembre2011!$BO11</f>
        <v>0</v>
      </c>
      <c r="G10" s="13">
        <f>[1]dicembre2011!$BT11</f>
        <v>17.7</v>
      </c>
      <c r="H10" s="14" t="str">
        <f>[1]dicembre2011!$BU11</f>
        <v>WNW</v>
      </c>
      <c r="I10" s="13">
        <f>[1]dicembre2011!$BW11</f>
        <v>3.7666666666666671</v>
      </c>
      <c r="J10" s="15" t="str">
        <f>[1]dicembre2011!$BX11</f>
        <v>W</v>
      </c>
      <c r="K10" s="16">
        <f>[1]dicembre2011!$CA11</f>
        <v>158</v>
      </c>
      <c r="L10" s="17">
        <f>[1]dicembre2011!$CB11</f>
        <v>345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13">
        <v>2</v>
      </c>
      <c r="B11" s="11">
        <f>[1]dicembre2011!$AT12</f>
        <v>6.0645833333333341</v>
      </c>
      <c r="C11" s="11">
        <f>[1]dicembre2011!$AR12</f>
        <v>9.3000000000000007</v>
      </c>
      <c r="D11" s="11">
        <f>[1]dicembre2011!$AP12</f>
        <v>3.2</v>
      </c>
      <c r="E11" s="11">
        <f>[1]dicembre2011!$BN12</f>
        <v>0</v>
      </c>
      <c r="F11" s="12">
        <f>[1]dicembre2011!$BO12</f>
        <v>0</v>
      </c>
      <c r="G11" s="13">
        <f>[1]dicembre2011!$BT12</f>
        <v>12.9</v>
      </c>
      <c r="H11" s="14" t="str">
        <f>[1]dicembre2011!$BU12</f>
        <v>NW</v>
      </c>
      <c r="I11" s="13">
        <f>[1]dicembre2011!$BW12</f>
        <v>1.8000000000000005</v>
      </c>
      <c r="J11" s="15" t="str">
        <f>[1]dicembre2011!$BX12</f>
        <v>W</v>
      </c>
      <c r="K11" s="16">
        <f>[1]dicembre2011!$CA12</f>
        <v>111</v>
      </c>
      <c r="L11" s="17">
        <f>[1]dicembre2011!$CB12</f>
        <v>482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13">
        <v>3</v>
      </c>
      <c r="B12" s="11">
        <f>[1]dicembre2011!$AT13</f>
        <v>5.072916666666667</v>
      </c>
      <c r="C12" s="11">
        <f>[1]dicembre2011!$AR13</f>
        <v>9.6999999999999993</v>
      </c>
      <c r="D12" s="11">
        <f>[1]dicembre2011!$AP13</f>
        <v>2.4</v>
      </c>
      <c r="E12" s="11">
        <f>[1]dicembre2011!$BN13</f>
        <v>0</v>
      </c>
      <c r="F12" s="12">
        <f>[1]dicembre2011!$BO13</f>
        <v>0</v>
      </c>
      <c r="G12" s="13">
        <f>[1]dicembre2011!$BT13</f>
        <v>12.9</v>
      </c>
      <c r="H12" s="14" t="str">
        <f>[1]dicembre2011!$BU13</f>
        <v>W</v>
      </c>
      <c r="I12" s="13">
        <f>[1]dicembre2011!$BW13</f>
        <v>2.4999999999999987</v>
      </c>
      <c r="J12" s="15" t="str">
        <f>[1]dicembre2011!$BX13</f>
        <v>W</v>
      </c>
      <c r="K12" s="16">
        <f>[1]dicembre2011!$CA13</f>
        <v>140</v>
      </c>
      <c r="L12" s="17">
        <f>[1]dicembre2011!$CB13</f>
        <v>401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13">
        <v>4</v>
      </c>
      <c r="B13" s="11">
        <f>[1]dicembre2011!$AT14</f>
        <v>6.3562499999999993</v>
      </c>
      <c r="C13" s="11">
        <f>[1]dicembre2011!$AR14</f>
        <v>11.4</v>
      </c>
      <c r="D13" s="11">
        <f>[1]dicembre2011!$AP14</f>
        <v>2.4</v>
      </c>
      <c r="E13" s="11">
        <f>[1]dicembre2011!$BN14</f>
        <v>0</v>
      </c>
      <c r="F13" s="12">
        <f>[1]dicembre2011!$BO14</f>
        <v>0</v>
      </c>
      <c r="G13" s="13">
        <f>[1]dicembre2011!$BT14</f>
        <v>14.5</v>
      </c>
      <c r="H13" s="14" t="str">
        <f>[1]dicembre2011!$BU14</f>
        <v>SE</v>
      </c>
      <c r="I13" s="13">
        <f>[1]dicembre2011!$BW14</f>
        <v>2.9333333333333322</v>
      </c>
      <c r="J13" s="15" t="str">
        <f>[1]dicembre2011!$BX14</f>
        <v>W</v>
      </c>
      <c r="K13" s="16">
        <f>[1]dicembre2011!$CA14</f>
        <v>185</v>
      </c>
      <c r="L13" s="17">
        <f>[1]dicembre2011!$CB14</f>
        <v>401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13">
        <v>5</v>
      </c>
      <c r="B14" s="11">
        <f>[1]dicembre2011!$AT15</f>
        <v>8.4895833333333321</v>
      </c>
      <c r="C14" s="11">
        <f>[1]dicembre2011!$AR15</f>
        <v>11.4</v>
      </c>
      <c r="D14" s="11">
        <f>[1]dicembre2011!$AP15</f>
        <v>4.8</v>
      </c>
      <c r="E14" s="11">
        <f>[1]dicembre2011!$BN15</f>
        <v>0</v>
      </c>
      <c r="F14" s="12">
        <f>[1]dicembre2011!$BO15</f>
        <v>0</v>
      </c>
      <c r="G14" s="13">
        <f>[1]dicembre2011!$BT15</f>
        <v>30.6</v>
      </c>
      <c r="H14" s="14" t="str">
        <f>[1]dicembre2011!$BU15</f>
        <v>W</v>
      </c>
      <c r="I14" s="13">
        <f>[1]dicembre2011!$BW15</f>
        <v>2.1</v>
      </c>
      <c r="J14" s="15" t="str">
        <f>[1]dicembre2011!$BX15</f>
        <v>W</v>
      </c>
      <c r="K14" s="16">
        <f>[1]dicembre2011!$CA15</f>
        <v>181</v>
      </c>
      <c r="L14" s="17">
        <f>[1]dicembre2011!$CB15</f>
        <v>367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13">
        <v>6</v>
      </c>
      <c r="B15" s="11">
        <f>[1]dicembre2011!$AT16</f>
        <v>4.8979166666666663</v>
      </c>
      <c r="C15" s="11">
        <f>[1]dicembre2011!$AR16</f>
        <v>9.8000000000000007</v>
      </c>
      <c r="D15" s="11">
        <f>[1]dicembre2011!$AP16</f>
        <v>0.9</v>
      </c>
      <c r="E15" s="11">
        <f>[1]dicembre2011!$BN16</f>
        <v>0</v>
      </c>
      <c r="F15" s="12">
        <f>[1]dicembre2011!$BO16</f>
        <v>0</v>
      </c>
      <c r="G15" s="13">
        <f>[1]dicembre2011!$BT16</f>
        <v>19.3</v>
      </c>
      <c r="H15" s="14" t="str">
        <f>[1]dicembre2011!$BU16</f>
        <v>W</v>
      </c>
      <c r="I15" s="13">
        <f>[1]dicembre2011!$BW16</f>
        <v>3.9</v>
      </c>
      <c r="J15" s="15" t="str">
        <f>[1]dicembre2011!$BX16</f>
        <v>W</v>
      </c>
      <c r="K15" s="16">
        <f>[1]dicembre2011!$CA16</f>
        <v>190</v>
      </c>
      <c r="L15" s="17">
        <f>[1]dicembre2011!$CB16</f>
        <v>381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13">
        <v>7</v>
      </c>
      <c r="B16" s="11">
        <f>[1]dicembre2011!$AT17</f>
        <v>5.3583333333333334</v>
      </c>
      <c r="C16" s="11">
        <f>[1]dicembre2011!$AR17</f>
        <v>9.8000000000000007</v>
      </c>
      <c r="D16" s="11">
        <f>[1]dicembre2011!$AP17</f>
        <v>1.8</v>
      </c>
      <c r="E16" s="11">
        <f>[1]dicembre2011!$BN17</f>
        <v>0</v>
      </c>
      <c r="F16" s="12">
        <f>[1]dicembre2011!$BO17</f>
        <v>0</v>
      </c>
      <c r="G16" s="13">
        <f>[1]dicembre2011!$BT17</f>
        <v>19.3</v>
      </c>
      <c r="H16" s="14" t="str">
        <f>[1]dicembre2011!$BU17</f>
        <v>W</v>
      </c>
      <c r="I16" s="13">
        <f>[1]dicembre2011!$BW17</f>
        <v>3.0999999999999996</v>
      </c>
      <c r="J16" s="15" t="str">
        <f>[1]dicembre2011!$BX17</f>
        <v>W</v>
      </c>
      <c r="K16" s="16">
        <f>[1]dicembre2011!$CA17</f>
        <v>204</v>
      </c>
      <c r="L16" s="17">
        <f>[1]dicembre2011!$CB17</f>
        <v>367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13">
        <v>8</v>
      </c>
      <c r="B17" s="11">
        <f>[1]dicembre2011!$AT18</f>
        <v>8.1854166666666668</v>
      </c>
      <c r="C17" s="11">
        <f>[1]dicembre2011!$AR18</f>
        <v>14.6</v>
      </c>
      <c r="D17" s="11">
        <f>[1]dicembre2011!$AP18</f>
        <v>2.2999999999999998</v>
      </c>
      <c r="E17" s="11">
        <f>[1]dicembre2011!$BN18</f>
        <v>0</v>
      </c>
      <c r="F17" s="12">
        <f>[1]dicembre2011!$BO18</f>
        <v>0</v>
      </c>
      <c r="G17" s="13">
        <f>[1]dicembre2011!$BT18</f>
        <v>20.9</v>
      </c>
      <c r="H17" s="14" t="str">
        <f>[1]dicembre2011!$BU18</f>
        <v>W</v>
      </c>
      <c r="I17" s="13">
        <f>[1]dicembre2011!$BW18</f>
        <v>3.8333333333333326</v>
      </c>
      <c r="J17" s="15" t="str">
        <f>[1]dicembre2011!$BX18</f>
        <v>W</v>
      </c>
      <c r="K17" s="16">
        <f>[1]dicembre2011!$CA18</f>
        <v>188</v>
      </c>
      <c r="L17" s="17">
        <f>[1]dicembre2011!$CB18</f>
        <v>366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13">
        <v>9</v>
      </c>
      <c r="B18" s="11">
        <f>[1]dicembre2011!$AT19</f>
        <v>4.6020833333333337</v>
      </c>
      <c r="C18" s="11">
        <f>[1]dicembre2011!$AR19</f>
        <v>9.6</v>
      </c>
      <c r="D18" s="11">
        <f>[1]dicembre2011!$AP19</f>
        <v>1.8</v>
      </c>
      <c r="E18" s="11">
        <f>[1]dicembre2011!$BN19</f>
        <v>0</v>
      </c>
      <c r="F18" s="12">
        <f>[1]dicembre2011!$BO19</f>
        <v>0</v>
      </c>
      <c r="G18" s="13">
        <f>[1]dicembre2011!$BT19</f>
        <v>16.100000000000001</v>
      </c>
      <c r="H18" s="14" t="str">
        <f>[1]dicembre2011!$BU19</f>
        <v>ENE</v>
      </c>
      <c r="I18" s="13">
        <f>[1]dicembre2011!$BW19</f>
        <v>2.9999999999999987</v>
      </c>
      <c r="J18" s="15" t="str">
        <f>[1]dicembre2011!$BX19</f>
        <v>W</v>
      </c>
      <c r="K18" s="16">
        <f>[1]dicembre2011!$CA19</f>
        <v>92</v>
      </c>
      <c r="L18" s="17">
        <f>[1]dicembre2011!$CB19</f>
        <v>376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13">
        <v>10</v>
      </c>
      <c r="B19" s="11">
        <f>[1]dicembre2011!$AT20</f>
        <v>4.8770833333333323</v>
      </c>
      <c r="C19" s="11">
        <f>[1]dicembre2011!$AR20</f>
        <v>11.3</v>
      </c>
      <c r="D19" s="11">
        <f>[1]dicembre2011!$AP20</f>
        <v>1.9</v>
      </c>
      <c r="E19" s="11">
        <f>[1]dicembre2011!$BN20</f>
        <v>0</v>
      </c>
      <c r="F19" s="12">
        <f>[1]dicembre2011!$BO20</f>
        <v>0</v>
      </c>
      <c r="G19" s="13">
        <f>[1]dicembre2011!$BT20</f>
        <v>14.5</v>
      </c>
      <c r="H19" s="14" t="str">
        <f>[1]dicembre2011!$BU20</f>
        <v>W</v>
      </c>
      <c r="I19" s="13">
        <f>[1]dicembre2011!$BW20</f>
        <v>3.9666666666666681</v>
      </c>
      <c r="J19" s="15" t="str">
        <f>[1]dicembre2011!$BX20</f>
        <v>W</v>
      </c>
      <c r="K19" s="16">
        <f>[1]dicembre2011!$CA20</f>
        <v>135</v>
      </c>
      <c r="L19" s="17">
        <f>[1]dicembre2011!$CB20</f>
        <v>420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13">
        <v>11</v>
      </c>
      <c r="B20" s="11">
        <f>[1]dicembre2011!$AT21</f>
        <v>4.5041666666666673</v>
      </c>
      <c r="C20" s="11">
        <f>[1]dicembre2011!$AR21</f>
        <v>9.1999999999999993</v>
      </c>
      <c r="D20" s="11">
        <f>[1]dicembre2011!$AP21</f>
        <v>1.1000000000000001</v>
      </c>
      <c r="E20" s="11">
        <f>[1]dicembre2011!$BN21</f>
        <v>0</v>
      </c>
      <c r="F20" s="12">
        <f>[1]dicembre2011!$BO21</f>
        <v>0</v>
      </c>
      <c r="G20" s="13">
        <f>[1]dicembre2011!$BT21</f>
        <v>14.5</v>
      </c>
      <c r="H20" s="14" t="str">
        <f>[1]dicembre2011!$BU21</f>
        <v>WNW</v>
      </c>
      <c r="I20" s="13">
        <f>[1]dicembre2011!$BW21</f>
        <v>3.4666666666666646</v>
      </c>
      <c r="J20" s="15" t="str">
        <f>[1]dicembre2011!$BX21</f>
        <v>W</v>
      </c>
      <c r="K20" s="16">
        <f>[1]dicembre2011!$CA21</f>
        <v>147</v>
      </c>
      <c r="L20" s="17">
        <f>[1]dicembre2011!$CB21</f>
        <v>469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13">
        <v>12</v>
      </c>
      <c r="B21" s="11">
        <f>[1]dicembre2011!$AT22</f>
        <v>4.0979166666666664</v>
      </c>
      <c r="C21" s="11">
        <f>[1]dicembre2011!$AR22</f>
        <v>6.9</v>
      </c>
      <c r="D21" s="11">
        <f>[1]dicembre2011!$AP22</f>
        <v>0.4</v>
      </c>
      <c r="E21" s="11">
        <f>[1]dicembre2011!$BN22</f>
        <v>0</v>
      </c>
      <c r="F21" s="12">
        <f>[1]dicembre2011!$BO22</f>
        <v>0</v>
      </c>
      <c r="G21" s="13">
        <f>[1]dicembre2011!$BT22</f>
        <v>17.7</v>
      </c>
      <c r="H21" s="14" t="str">
        <f>[1]dicembre2011!$BU22</f>
        <v>W</v>
      </c>
      <c r="I21" s="13">
        <f>[1]dicembre2011!$BW22</f>
        <v>2.0000000000000004</v>
      </c>
      <c r="J21" s="15" t="str">
        <f>[1]dicembre2011!$BX22</f>
        <v>W</v>
      </c>
      <c r="K21" s="16">
        <f>[1]dicembre2011!$CA22</f>
        <v>72</v>
      </c>
      <c r="L21" s="17">
        <f>[1]dicembre2011!$CB22</f>
        <v>401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13">
        <v>13</v>
      </c>
      <c r="B22" s="11">
        <f>[1]dicembre2011!$AT23</f>
        <v>4.0020833333333341</v>
      </c>
      <c r="C22" s="11">
        <f>[1]dicembre2011!$AR23</f>
        <v>9.4</v>
      </c>
      <c r="D22" s="11">
        <f>[1]dicembre2011!$AP23</f>
        <v>0.7</v>
      </c>
      <c r="E22" s="11">
        <f>[1]dicembre2011!$BN23</f>
        <v>0</v>
      </c>
      <c r="F22" s="12">
        <f>[1]dicembre2011!$BO23</f>
        <v>0</v>
      </c>
      <c r="G22" s="13">
        <f>[1]dicembre2011!$BT23</f>
        <v>19.3</v>
      </c>
      <c r="H22" s="14" t="str">
        <f>[1]dicembre2011!$BU23</f>
        <v>WNW</v>
      </c>
      <c r="I22" s="13">
        <f>[1]dicembre2011!$BW23</f>
        <v>4.1333333333333337</v>
      </c>
      <c r="J22" s="15" t="str">
        <f>[1]dicembre2011!$BX23</f>
        <v>W</v>
      </c>
      <c r="K22" s="16">
        <f>[1]dicembre2011!$CA23</f>
        <v>161</v>
      </c>
      <c r="L22" s="17">
        <f>[1]dicembre2011!$CB23</f>
        <v>380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13">
        <v>14</v>
      </c>
      <c r="B23" s="11">
        <f>[1]dicembre2011!$AT24</f>
        <v>3.6270833333333337</v>
      </c>
      <c r="C23" s="11">
        <f>[1]dicembre2011!$AR24</f>
        <v>6.6</v>
      </c>
      <c r="D23" s="11">
        <f>[1]dicembre2011!$AP24</f>
        <v>0.3</v>
      </c>
      <c r="E23" s="11">
        <f>[1]dicembre2011!$BN24</f>
        <v>0</v>
      </c>
      <c r="F23" s="12">
        <f>[1]dicembre2011!$BO24</f>
        <v>0</v>
      </c>
      <c r="G23" s="13">
        <f>[1]dicembre2011!$BT24</f>
        <v>14.5</v>
      </c>
      <c r="H23" s="14" t="str">
        <f>[1]dicembre2011!$BU24</f>
        <v>SE</v>
      </c>
      <c r="I23" s="13">
        <f>[1]dicembre2011!$BW24</f>
        <v>2.2666666666666666</v>
      </c>
      <c r="J23" s="15" t="str">
        <f>[1]dicembre2011!$BX24</f>
        <v>W</v>
      </c>
      <c r="K23" s="16">
        <f>[1]dicembre2011!$CA24</f>
        <v>128</v>
      </c>
      <c r="L23" s="17">
        <f>[1]dicembre2011!$CB24</f>
        <v>436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13">
        <v>15</v>
      </c>
      <c r="B24" s="11">
        <f>[1]dicembre2011!$AT25</f>
        <v>3.993749999999999</v>
      </c>
      <c r="C24" s="11">
        <f>[1]dicembre2011!$AR25</f>
        <v>8.4</v>
      </c>
      <c r="D24" s="11">
        <f>[1]dicembre2011!$AP25</f>
        <v>-0.6</v>
      </c>
      <c r="E24" s="11">
        <f>[1]dicembre2011!$BN25</f>
        <v>0</v>
      </c>
      <c r="F24" s="12">
        <f>[1]dicembre2011!$BO25</f>
        <v>0</v>
      </c>
      <c r="G24" s="13">
        <f>[1]dicembre2011!$BT25</f>
        <v>30.6</v>
      </c>
      <c r="H24" s="14" t="str">
        <f>[1]dicembre2011!$BU25</f>
        <v>SW</v>
      </c>
      <c r="I24" s="13">
        <f>[1]dicembre2011!$BW25</f>
        <v>3.2666666666666657</v>
      </c>
      <c r="J24" s="15" t="str">
        <f>[1]dicembre2011!$BX25</f>
        <v>W</v>
      </c>
      <c r="K24" s="16">
        <f>[1]dicembre2011!$CA25</f>
        <v>147</v>
      </c>
      <c r="L24" s="17">
        <f>[1]dicembre2011!$CB25</f>
        <v>534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13">
        <v>16</v>
      </c>
      <c r="B25" s="11">
        <f>[1]dicembre2011!$AT26</f>
        <v>2.9500000000000006</v>
      </c>
      <c r="C25" s="11">
        <f>[1]dicembre2011!$AR26</f>
        <v>6.3</v>
      </c>
      <c r="D25" s="11">
        <f>[1]dicembre2011!$AP26</f>
        <v>1.1000000000000001</v>
      </c>
      <c r="E25" s="11">
        <f>[1]dicembre2011!$BN26</f>
        <v>7.4</v>
      </c>
      <c r="F25" s="12">
        <f>[1]dicembre2011!$BO26</f>
        <v>0</v>
      </c>
      <c r="G25" s="13">
        <f>[1]dicembre2011!$BT26</f>
        <v>49.9</v>
      </c>
      <c r="H25" s="14" t="str">
        <f>[1]dicembre2011!$BU26</f>
        <v>SW</v>
      </c>
      <c r="I25" s="13">
        <f>[1]dicembre2011!$BW26</f>
        <v>3.4729166666666651</v>
      </c>
      <c r="J25" s="15" t="str">
        <f>[1]dicembre2011!$BX26</f>
        <v>W</v>
      </c>
      <c r="K25" s="16">
        <f>[1]dicembre2011!$CA26</f>
        <v>36</v>
      </c>
      <c r="L25" s="17">
        <f>[1]dicembre2011!$CB26</f>
        <v>163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13">
        <v>17</v>
      </c>
      <c r="B26" s="11">
        <f>[1]dicembre2011!$AT27</f>
        <v>4.416666666666667</v>
      </c>
      <c r="C26" s="11">
        <f>[1]dicembre2011!$AR27</f>
        <v>8.4</v>
      </c>
      <c r="D26" s="11">
        <f>[1]dicembre2011!$AP27</f>
        <v>-0.6</v>
      </c>
      <c r="E26" s="11">
        <f>[1]dicembre2011!$BN27</f>
        <v>0</v>
      </c>
      <c r="F26" s="12">
        <f>[1]dicembre2011!$BO27</f>
        <v>0</v>
      </c>
      <c r="G26" s="13">
        <f>[1]dicembre2011!$BT27</f>
        <v>45.1</v>
      </c>
      <c r="H26" s="14" t="str">
        <f>[1]dicembre2011!$BU27</f>
        <v>SW</v>
      </c>
      <c r="I26" s="13">
        <f>[1]dicembre2011!$BW27</f>
        <v>4.7062499999999998</v>
      </c>
      <c r="J26" s="15" t="str">
        <f>[1]dicembre2011!$BX27</f>
        <v>W</v>
      </c>
      <c r="K26" s="16">
        <f>[1]dicembre2011!$CA27</f>
        <v>182</v>
      </c>
      <c r="L26" s="17">
        <f>[1]dicembre2011!$CB27</f>
        <v>478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13">
        <v>18</v>
      </c>
      <c r="B27" s="11">
        <f>[1]dicembre2011!$AT28</f>
        <v>1.4416666666666667</v>
      </c>
      <c r="C27" s="11">
        <f>[1]dicembre2011!$AR28</f>
        <v>6.8</v>
      </c>
      <c r="D27" s="11">
        <f>[1]dicembre2011!$AP28</f>
        <v>-1.1000000000000001</v>
      </c>
      <c r="E27" s="11">
        <f>[1]dicembre2011!$BN28</f>
        <v>0</v>
      </c>
      <c r="F27" s="12">
        <f>[1]dicembre2011!$BO28</f>
        <v>0</v>
      </c>
      <c r="G27" s="13">
        <f>[1]dicembre2011!$BT28</f>
        <v>17.7</v>
      </c>
      <c r="H27" s="14" t="str">
        <f>[1]dicembre2011!$BU28</f>
        <v>SE</v>
      </c>
      <c r="I27" s="13">
        <f>[1]dicembre2011!$BW28</f>
        <v>3.3999999999999986</v>
      </c>
      <c r="J27" s="15" t="str">
        <f>[1]dicembre2011!$BX28</f>
        <v>W</v>
      </c>
      <c r="K27" s="16">
        <f>[1]dicembre2011!$CA28</f>
        <v>163</v>
      </c>
      <c r="L27" s="17">
        <f>[1]dicembre2011!$CB28</f>
        <v>396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13">
        <v>19</v>
      </c>
      <c r="B28" s="11">
        <f>[1]dicembre2011!$AT29</f>
        <v>1.1729166666666666</v>
      </c>
      <c r="C28" s="11">
        <f>[1]dicembre2011!$AR29</f>
        <v>6.4</v>
      </c>
      <c r="D28" s="11">
        <f>[1]dicembre2011!$AP29</f>
        <v>-3.1</v>
      </c>
      <c r="E28" s="11">
        <f>[1]dicembre2011!$BN29</f>
        <v>0</v>
      </c>
      <c r="F28" s="12">
        <f>[1]dicembre2011!$BO29</f>
        <v>0</v>
      </c>
      <c r="G28" s="13">
        <f>[1]dicembre2011!$BT29</f>
        <v>24.1</v>
      </c>
      <c r="H28" s="14" t="str">
        <f>[1]dicembre2011!$BU29</f>
        <v>WNW</v>
      </c>
      <c r="I28" s="13">
        <f>[1]dicembre2011!$BW29</f>
        <v>3.5333333333333319</v>
      </c>
      <c r="J28" s="15" t="str">
        <f>[1]dicembre2011!$BX29</f>
        <v>W</v>
      </c>
      <c r="K28" s="16">
        <f>[1]dicembre2011!$CA29</f>
        <v>193</v>
      </c>
      <c r="L28" s="17">
        <f>[1]dicembre2011!$CB29</f>
        <v>385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13">
        <v>20</v>
      </c>
      <c r="B29" s="11">
        <f>[1]dicembre2011!$AT30</f>
        <v>-1.0437499999999997</v>
      </c>
      <c r="C29" s="11">
        <f>[1]dicembre2011!$AR30</f>
        <v>3.5</v>
      </c>
      <c r="D29" s="11">
        <f>[1]dicembre2011!$AP30</f>
        <v>-3.9</v>
      </c>
      <c r="E29" s="11">
        <f>[1]dicembre2011!$BN30</f>
        <v>0</v>
      </c>
      <c r="F29" s="12">
        <f>[1]dicembre2011!$BO30</f>
        <v>0</v>
      </c>
      <c r="G29" s="13">
        <f>[1]dicembre2011!$BT30</f>
        <v>16.100000000000001</v>
      </c>
      <c r="H29" s="14" t="str">
        <f>[1]dicembre2011!$BU30</f>
        <v>SE</v>
      </c>
      <c r="I29" s="13">
        <f>[1]dicembre2011!$BW30</f>
        <v>2.8666666666666658</v>
      </c>
      <c r="J29" s="15" t="str">
        <f>[1]dicembre2011!$BX30</f>
        <v>W</v>
      </c>
      <c r="K29" s="16">
        <f>[1]dicembre2011!$CA30</f>
        <v>138</v>
      </c>
      <c r="L29" s="17">
        <f>[1]dicembre2011!$CB30</f>
        <v>448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13">
        <v>21</v>
      </c>
      <c r="B30" s="11">
        <f>[1]dicembre2011!$AT31</f>
        <v>2.6083333333333334</v>
      </c>
      <c r="C30" s="11">
        <f>[1]dicembre2011!$AR31</f>
        <v>9.4</v>
      </c>
      <c r="D30" s="11">
        <f>[1]dicembre2011!$AP31</f>
        <v>-2.6</v>
      </c>
      <c r="E30" s="11">
        <f>[1]dicembre2011!$BN31</f>
        <v>0</v>
      </c>
      <c r="F30" s="12">
        <f>[1]dicembre2011!$BO31</f>
        <v>0</v>
      </c>
      <c r="G30" s="13">
        <f>[1]dicembre2011!$BT31</f>
        <v>17.7</v>
      </c>
      <c r="H30" s="14" t="str">
        <f>[1]dicembre2011!$BU31</f>
        <v>E</v>
      </c>
      <c r="I30" s="13">
        <f>[1]dicembre2011!$BW31</f>
        <v>4.0000000000000009</v>
      </c>
      <c r="J30" s="15" t="str">
        <f>[1]dicembre2011!$BX31</f>
        <v>W</v>
      </c>
      <c r="K30" s="16">
        <f>[1]dicembre2011!$CA31</f>
        <v>176</v>
      </c>
      <c r="L30" s="17">
        <f>[1]dicembre2011!$CB31</f>
        <v>396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13">
        <v>22</v>
      </c>
      <c r="B31" s="11">
        <f>[1]dicembre2011!$AT32</f>
        <v>1.6708333333333327</v>
      </c>
      <c r="C31" s="11">
        <f>[1]dicembre2011!$AR32</f>
        <v>6.4</v>
      </c>
      <c r="D31" s="11">
        <f>[1]dicembre2011!$AP32</f>
        <v>-2.2999999999999998</v>
      </c>
      <c r="E31" s="11">
        <f>[1]dicembre2011!$BN32</f>
        <v>0</v>
      </c>
      <c r="F31" s="12">
        <f>[1]dicembre2011!$BO32</f>
        <v>0</v>
      </c>
      <c r="G31" s="13">
        <f>[1]dicembre2011!$BT32</f>
        <v>17.7</v>
      </c>
      <c r="H31" s="14" t="str">
        <f>[1]dicembre2011!$BU32</f>
        <v>NE</v>
      </c>
      <c r="I31" s="13">
        <f>[1]dicembre2011!$BW32</f>
        <v>2.4666666666666672</v>
      </c>
      <c r="J31" s="15" t="str">
        <f>[1]dicembre2011!$BX32</f>
        <v>W</v>
      </c>
      <c r="K31" s="16">
        <f>[1]dicembre2011!$CA32</f>
        <v>187</v>
      </c>
      <c r="L31" s="17">
        <f>[1]dicembre2011!$CB32</f>
        <v>345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13">
        <v>23</v>
      </c>
      <c r="B32" s="11">
        <f>[1]dicembre2011!$AT33</f>
        <v>1.8395833333333329</v>
      </c>
      <c r="C32" s="11">
        <f>[1]dicembre2011!$AR33</f>
        <v>7.1</v>
      </c>
      <c r="D32" s="11">
        <f>[1]dicembre2011!$AP33</f>
        <v>-1.1000000000000001</v>
      </c>
      <c r="E32" s="11">
        <f>[1]dicembre2011!$BN33</f>
        <v>0</v>
      </c>
      <c r="F32" s="12">
        <f>[1]dicembre2011!$BO33</f>
        <v>0</v>
      </c>
      <c r="G32" s="13">
        <f>[1]dicembre2011!$BT33</f>
        <v>12.9</v>
      </c>
      <c r="H32" s="14" t="str">
        <f>[1]dicembre2011!$BU33</f>
        <v>SE</v>
      </c>
      <c r="I32" s="13">
        <f>[1]dicembre2011!$BW33</f>
        <v>2.6000000000000005</v>
      </c>
      <c r="J32" s="15" t="str">
        <f>[1]dicembre2011!$BX33</f>
        <v>W</v>
      </c>
      <c r="K32" s="16">
        <f>[1]dicembre2011!$CA33</f>
        <v>187</v>
      </c>
      <c r="L32" s="17">
        <f>[1]dicembre2011!$CB33</f>
        <v>343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13">
        <v>24</v>
      </c>
      <c r="B33" s="11">
        <f>[1]dicembre2011!$AT34</f>
        <v>3.7208333333333337</v>
      </c>
      <c r="C33" s="11">
        <f>[1]dicembre2011!$AR34</f>
        <v>11.6</v>
      </c>
      <c r="D33" s="11">
        <f>[1]dicembre2011!$AP34</f>
        <v>-1.2</v>
      </c>
      <c r="E33" s="11">
        <f>[1]dicembre2011!$BN34</f>
        <v>0</v>
      </c>
      <c r="F33" s="12">
        <f>[1]dicembre2011!$BO34</f>
        <v>0</v>
      </c>
      <c r="G33" s="13">
        <f>[1]dicembre2011!$BT34</f>
        <v>48.3</v>
      </c>
      <c r="H33" s="14" t="str">
        <f>[1]dicembre2011!$BU34</f>
        <v>WNW</v>
      </c>
      <c r="I33" s="13">
        <f>[1]dicembre2011!$BW34</f>
        <v>3.7374999999999989</v>
      </c>
      <c r="J33" s="15" t="str">
        <f>[1]dicembre2011!$BX34</f>
        <v>W</v>
      </c>
      <c r="K33" s="16">
        <f>[1]dicembre2011!$CA34</f>
        <v>177</v>
      </c>
      <c r="L33" s="17">
        <f>[1]dicembre2011!$CB34</f>
        <v>373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13">
        <v>25</v>
      </c>
      <c r="B34" s="11">
        <f>[1]dicembre2011!$AT35</f>
        <v>3.1791666666666658</v>
      </c>
      <c r="C34" s="11">
        <f>[1]dicembre2011!$AR35</f>
        <v>9.6999999999999993</v>
      </c>
      <c r="D34" s="11">
        <f>[1]dicembre2011!$AP35</f>
        <v>-0.9</v>
      </c>
      <c r="E34" s="11">
        <f>[1]dicembre2011!$BN35</f>
        <v>0</v>
      </c>
      <c r="F34" s="12">
        <f>[1]dicembre2011!$BO35</f>
        <v>0</v>
      </c>
      <c r="G34" s="13">
        <f>[1]dicembre2011!$BT35</f>
        <v>19.3</v>
      </c>
      <c r="H34" s="14" t="str">
        <f>[1]dicembre2011!$BU35</f>
        <v>WNW</v>
      </c>
      <c r="I34" s="13">
        <f>[1]dicembre2011!$BW35</f>
        <v>4.2000000000000011</v>
      </c>
      <c r="J34" s="15" t="str">
        <f>[1]dicembre2011!$BX35</f>
        <v>W</v>
      </c>
      <c r="K34" s="16">
        <f>[1]dicembre2011!$CA35</f>
        <v>203</v>
      </c>
      <c r="L34" s="17">
        <f>[1]dicembre2011!$CB35</f>
        <v>366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13">
        <v>26</v>
      </c>
      <c r="B35" s="11">
        <f>[1]dicembre2011!$AT36</f>
        <v>3.2624999999999997</v>
      </c>
      <c r="C35" s="11">
        <f>[1]dicembre2011!$AR36</f>
        <v>8.5</v>
      </c>
      <c r="D35" s="11">
        <f>[1]dicembre2011!$AP36</f>
        <v>-1.1000000000000001</v>
      </c>
      <c r="E35" s="11">
        <f>[1]dicembre2011!$BN36</f>
        <v>0</v>
      </c>
      <c r="F35" s="12">
        <f>[1]dicembre2011!$BO36</f>
        <v>0</v>
      </c>
      <c r="G35" s="13">
        <f>[1]dicembre2011!$BT36</f>
        <v>14.5</v>
      </c>
      <c r="H35" s="14" t="str">
        <f>[1]dicembre2011!$BU36</f>
        <v>WNW</v>
      </c>
      <c r="I35" s="13">
        <f>[1]dicembre2011!$BW36</f>
        <v>3.566666666666666</v>
      </c>
      <c r="J35" s="15" t="str">
        <f>[1]dicembre2011!$BX36</f>
        <v>W</v>
      </c>
      <c r="K35" s="16">
        <f>[1]dicembre2011!$CA36</f>
        <v>195</v>
      </c>
      <c r="L35" s="17">
        <f>[1]dicembre2011!$CB36</f>
        <v>381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13">
        <v>27</v>
      </c>
      <c r="B36" s="11">
        <f>[1]dicembre2011!$AT37</f>
        <v>3.9916666666666654</v>
      </c>
      <c r="C36" s="11">
        <f>[1]dicembre2011!$AR37</f>
        <v>10.199999999999999</v>
      </c>
      <c r="D36" s="11">
        <f>[1]dicembre2011!$AP37</f>
        <v>0.4</v>
      </c>
      <c r="E36" s="11">
        <f>[1]dicembre2011!$BN37</f>
        <v>0</v>
      </c>
      <c r="F36" s="12">
        <f>[1]dicembre2011!$BO37</f>
        <v>0</v>
      </c>
      <c r="G36" s="13">
        <f>[1]dicembre2011!$BT37</f>
        <v>14.5</v>
      </c>
      <c r="H36" s="14" t="str">
        <f>[1]dicembre2011!$BU37</f>
        <v>SE</v>
      </c>
      <c r="I36" s="13">
        <f>[1]dicembre2011!$BW37</f>
        <v>3.0333333333333337</v>
      </c>
      <c r="J36" s="15" t="str">
        <f>[1]dicembre2011!$BX37</f>
        <v>W</v>
      </c>
      <c r="K36" s="16">
        <f>[1]dicembre2011!$CA37</f>
        <v>192</v>
      </c>
      <c r="L36" s="17">
        <f>[1]dicembre2011!$CB37</f>
        <v>350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13">
        <v>28</v>
      </c>
      <c r="B37" s="11">
        <f>[1]dicembre2011!$AT38</f>
        <v>4.6812499999999995</v>
      </c>
      <c r="C37" s="11">
        <f>[1]dicembre2011!$AR38</f>
        <v>10.6</v>
      </c>
      <c r="D37" s="11">
        <f>[1]dicembre2011!$AP38</f>
        <v>1.4</v>
      </c>
      <c r="E37" s="11">
        <f>[1]dicembre2011!$BN38</f>
        <v>0</v>
      </c>
      <c r="F37" s="12">
        <f>[1]dicembre2011!$BO38</f>
        <v>0</v>
      </c>
      <c r="G37" s="13">
        <f>[1]dicembre2011!$BT38</f>
        <v>11.3</v>
      </c>
      <c r="H37" s="14" t="str">
        <f>[1]dicembre2011!$BU38</f>
        <v>W</v>
      </c>
      <c r="I37" s="13">
        <f>[1]dicembre2011!$BW38</f>
        <v>3.8666666666666676</v>
      </c>
      <c r="J37" s="15" t="str">
        <f>[1]dicembre2011!$BX38</f>
        <v>W</v>
      </c>
      <c r="K37" s="16">
        <f>[1]dicembre2011!$CA38</f>
        <v>196</v>
      </c>
      <c r="L37" s="17">
        <f>[1]dicembre2011!$CB38</f>
        <v>355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13">
        <v>29</v>
      </c>
      <c r="B38" s="11">
        <f>[1]dicembre2011!$AT39</f>
        <v>2.3354166666666663</v>
      </c>
      <c r="C38" s="11">
        <f>[1]dicembre2011!$AR39</f>
        <v>7</v>
      </c>
      <c r="D38" s="11">
        <f>[1]dicembre2011!$AP39</f>
        <v>-0.2</v>
      </c>
      <c r="E38" s="11">
        <f>[1]dicembre2011!$BN39</f>
        <v>0</v>
      </c>
      <c r="F38" s="12">
        <f>[1]dicembre2011!$BO39</f>
        <v>0</v>
      </c>
      <c r="G38" s="13">
        <f>[1]dicembre2011!$BT39</f>
        <v>14.5</v>
      </c>
      <c r="H38" s="14" t="str">
        <f>[1]dicembre2011!$BU39</f>
        <v>SE</v>
      </c>
      <c r="I38" s="13">
        <f>[1]dicembre2011!$BW39</f>
        <v>3.4666666666666681</v>
      </c>
      <c r="J38" s="15" t="str">
        <f>[1]dicembre2011!$BX39</f>
        <v>W</v>
      </c>
      <c r="K38" s="16">
        <f>[1]dicembre2011!$CA39</f>
        <v>168</v>
      </c>
      <c r="L38" s="17">
        <f>[1]dicembre2011!$CB39</f>
        <v>336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13">
        <v>30</v>
      </c>
      <c r="B39" s="11">
        <f>[1]dicembre2011!$AT40</f>
        <v>2.2375000000000007</v>
      </c>
      <c r="C39" s="11">
        <f>[1]dicembre2011!$AR40</f>
        <v>7.7</v>
      </c>
      <c r="D39" s="11">
        <f>[1]dicembre2011!$AP40</f>
        <v>-0.8</v>
      </c>
      <c r="E39" s="11">
        <f>[1]dicembre2011!$BN40</f>
        <v>0</v>
      </c>
      <c r="F39" s="12">
        <f>[1]dicembre2011!$BO40</f>
        <v>0</v>
      </c>
      <c r="G39" s="13">
        <f>[1]dicembre2011!$BT40</f>
        <v>17.7</v>
      </c>
      <c r="H39" s="14" t="str">
        <f>[1]dicembre2011!$BU40</f>
        <v>W</v>
      </c>
      <c r="I39" s="13">
        <f>[1]dicembre2011!$BW40</f>
        <v>3.4</v>
      </c>
      <c r="J39" s="15" t="str">
        <f>[1]dicembre2011!$BX40</f>
        <v>W</v>
      </c>
      <c r="K39" s="16">
        <f>[1]dicembre2011!$CA40</f>
        <v>105</v>
      </c>
      <c r="L39" s="17">
        <f>[1]dicembre2011!$CB40</f>
        <v>381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13">
        <v>31</v>
      </c>
      <c r="B40" s="11">
        <f>[1]dicembre2011!$AT41</f>
        <v>2.7062500000000003</v>
      </c>
      <c r="C40" s="11">
        <f>[1]dicembre2011!$AR41</f>
        <v>7.2</v>
      </c>
      <c r="D40" s="11">
        <f>[1]dicembre2011!$AP41</f>
        <v>-0.9</v>
      </c>
      <c r="E40" s="11">
        <f>[1]dicembre2011!$BN41</f>
        <v>0</v>
      </c>
      <c r="F40" s="12">
        <f>[1]dicembre2011!$BO41</f>
        <v>0</v>
      </c>
      <c r="G40" s="13">
        <f>[1]dicembre2011!$BT41</f>
        <v>17.7</v>
      </c>
      <c r="H40" s="14" t="str">
        <f>[1]dicembre2011!$BU41</f>
        <v>WNW</v>
      </c>
      <c r="I40" s="13">
        <f>[1]dicembre2011!$BW41</f>
        <v>3.800000000000002</v>
      </c>
      <c r="J40" s="15" t="str">
        <f>[1]dicembre2011!$BX41</f>
        <v>W</v>
      </c>
      <c r="K40" s="16">
        <f>[1]dicembre2011!$CA41</f>
        <v>210</v>
      </c>
      <c r="L40" s="17">
        <f>[1]dicembre2011!$CB41</f>
        <v>404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13" t="s">
        <v>26</v>
      </c>
      <c r="B42" s="11">
        <f>AVERAGE(B10:B40)</f>
        <v>3.8675403225806444</v>
      </c>
      <c r="C42" s="11">
        <f>AVERAGE(C10:C40)</f>
        <v>8.8096774193548377</v>
      </c>
      <c r="D42" s="11">
        <f>AVERAGE(D10:D40)</f>
        <v>0.25483870967741928</v>
      </c>
      <c r="E42" s="11">
        <f>SUM(E10:E40)</f>
        <v>7.4</v>
      </c>
      <c r="F42" s="12">
        <f>SUM(F10:F40)</f>
        <v>0</v>
      </c>
      <c r="G42" s="11">
        <f>AVERAGE(G10:G40)</f>
        <v>20.461290322580645</v>
      </c>
      <c r="H42" s="10"/>
      <c r="I42" s="11">
        <f>AVERAGE(I10:I40)</f>
        <v>3.29516129032258</v>
      </c>
      <c r="J42" s="10"/>
      <c r="K42" s="16">
        <f>AVERAGE(K10:K40)</f>
        <v>159.58064516129033</v>
      </c>
      <c r="L42" s="17">
        <f>AVERAGE(L10:L40)</f>
        <v>387.93548387096774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13" t="s">
        <v>27</v>
      </c>
      <c r="B43" s="11">
        <f t="shared" ref="B43:G43" si="0">MAX(B10:B40)</f>
        <v>8.4895833333333321</v>
      </c>
      <c r="C43" s="11">
        <f t="shared" si="0"/>
        <v>14.6</v>
      </c>
      <c r="D43" s="11">
        <f t="shared" si="0"/>
        <v>4.8</v>
      </c>
      <c r="E43" s="11">
        <f t="shared" si="0"/>
        <v>7.4</v>
      </c>
      <c r="F43" s="12">
        <f t="shared" si="0"/>
        <v>0</v>
      </c>
      <c r="G43" s="11">
        <f t="shared" si="0"/>
        <v>49.9</v>
      </c>
      <c r="H43" s="10"/>
      <c r="I43" s="11">
        <f>MAX(I10:I40)</f>
        <v>4.7062499999999998</v>
      </c>
      <c r="J43" s="10"/>
      <c r="K43" s="16">
        <f>MAX(K10:K40)</f>
        <v>210</v>
      </c>
      <c r="L43" s="17">
        <f>MAX(L10:L40)</f>
        <v>534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13" t="s">
        <v>28</v>
      </c>
      <c r="B44" s="11">
        <f t="shared" ref="B44:G44" si="1">MIN(B10:B40)</f>
        <v>-1.0437499999999997</v>
      </c>
      <c r="C44" s="11">
        <f t="shared" si="1"/>
        <v>3.5</v>
      </c>
      <c r="D44" s="11">
        <f t="shared" si="1"/>
        <v>-3.9</v>
      </c>
      <c r="E44" s="11">
        <f t="shared" si="1"/>
        <v>0</v>
      </c>
      <c r="F44" s="12">
        <f t="shared" si="1"/>
        <v>0</v>
      </c>
      <c r="G44" s="11">
        <f t="shared" si="1"/>
        <v>11.3</v>
      </c>
      <c r="H44" s="10"/>
      <c r="I44" s="11">
        <f>MIN(I10:I40)</f>
        <v>1.8000000000000005</v>
      </c>
      <c r="J44" s="10"/>
      <c r="K44" s="16">
        <f>MIN(K10:K40)</f>
        <v>36</v>
      </c>
      <c r="L44" s="17">
        <f>MIN(L10:L40)</f>
        <v>163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1">
        <f>[1]dicembre2011!$BU$48</f>
        <v>49.9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[1]dicembre2011!$AQ$57</f>
        <v>3.8675403225806444</v>
      </c>
      <c r="D50" s="10"/>
      <c r="E50" s="9" t="s">
        <v>35</v>
      </c>
      <c r="F50" s="10"/>
      <c r="G50" s="13">
        <f>E42</f>
        <v>7.4</v>
      </c>
      <c r="H50" s="10"/>
      <c r="I50" s="10"/>
      <c r="J50" s="10"/>
      <c r="K50" s="9" t="s">
        <v>14</v>
      </c>
      <c r="L50" s="18">
        <f>[1]dicembre2011!$BU$49</f>
        <v>40893</v>
      </c>
      <c r="M50" s="10"/>
      <c r="N50" s="113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[1]dicembre2011!$AX$57</f>
        <v>11.901532924773852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>
        <f>[1]dicembre2011!$BU$50</f>
        <v>24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[1]dicembre2011!$AQ$56</f>
        <v>8.8096774193548377</v>
      </c>
      <c r="D52" s="10"/>
      <c r="E52" s="9" t="s">
        <v>40</v>
      </c>
      <c r="F52" s="10"/>
      <c r="G52" s="13">
        <f>E43</f>
        <v>7.4</v>
      </c>
      <c r="H52" s="29">
        <f>[1]dicembre2011!$AR$61</f>
        <v>40893</v>
      </c>
      <c r="I52" s="10"/>
      <c r="J52" s="10"/>
      <c r="K52" s="9" t="s">
        <v>41</v>
      </c>
      <c r="L52" s="14" t="str">
        <f>[1]dicembre2011!$BU$51</f>
        <v>SW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[1]dicembre2011!$AQ$55</f>
        <v>0.25483870967741928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[1]dicembre2011!$AQ$50</f>
        <v>8.4895833333333321</v>
      </c>
      <c r="D54" s="29">
        <f>[1]dicembre2011!$AR$50</f>
        <v>40882</v>
      </c>
      <c r="E54" s="9" t="s">
        <v>45</v>
      </c>
      <c r="F54" s="10"/>
      <c r="G54" s="17">
        <f>[1]dicembre2011!$AQ$66</f>
        <v>1</v>
      </c>
      <c r="H54" s="10"/>
      <c r="I54" s="10"/>
      <c r="J54" s="4" t="s">
        <v>46</v>
      </c>
      <c r="K54" s="9" t="s">
        <v>33</v>
      </c>
      <c r="L54" s="11">
        <f>I42</f>
        <v>3.29516129032258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[1]dicembre2011!$AQ$49</f>
        <v>-1.0437499999999997</v>
      </c>
      <c r="D55" s="29">
        <f>[1]dicembre2011!$AR$49</f>
        <v>40897</v>
      </c>
      <c r="E55" s="9" t="s">
        <v>48</v>
      </c>
      <c r="F55" s="10"/>
      <c r="G55" s="20">
        <f>[1]dicembre2011!$AQ$65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[1]dicembre2011!$AQ$48</f>
        <v>14.6</v>
      </c>
      <c r="D56" s="29">
        <f>[1]dicembre2011!$AR$48</f>
        <v>40885</v>
      </c>
      <c r="E56" s="10"/>
      <c r="F56" s="10"/>
      <c r="G56" s="10"/>
      <c r="H56" s="10"/>
      <c r="I56" s="10"/>
      <c r="J56" s="4" t="s">
        <v>50</v>
      </c>
      <c r="K56" s="10"/>
      <c r="L56" s="14" t="str">
        <f>[1]dicembre2011!$BW$55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[1]dicembre2011!$AQ$47</f>
        <v>-3.9</v>
      </c>
      <c r="D57" s="29">
        <f>[1]dicembre2011!$AR$47</f>
        <v>40897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[1]dicembre2011!$AQ$63</f>
        <v>14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143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13">
        <v>2011</v>
      </c>
      <c r="D63" s="113">
        <v>2010</v>
      </c>
      <c r="E63" s="113">
        <v>2009</v>
      </c>
      <c r="F63" s="113">
        <v>2008</v>
      </c>
      <c r="G63" s="113">
        <v>2007</v>
      </c>
      <c r="H63" s="113">
        <v>2006</v>
      </c>
      <c r="I63" s="113">
        <v>2005</v>
      </c>
      <c r="J63" s="113">
        <v>2004</v>
      </c>
      <c r="K63" s="113">
        <v>2003</v>
      </c>
      <c r="L63" s="113">
        <v>2002</v>
      </c>
      <c r="M63" s="113">
        <v>2001</v>
      </c>
      <c r="N63" s="113">
        <v>2000</v>
      </c>
      <c r="O63" s="113">
        <v>1999</v>
      </c>
      <c r="P63" s="113">
        <v>1998</v>
      </c>
      <c r="Q63" s="113">
        <v>1997</v>
      </c>
      <c r="R63" s="113">
        <v>1996</v>
      </c>
      <c r="S63" s="113">
        <v>1995</v>
      </c>
      <c r="T63" s="113">
        <v>1994</v>
      </c>
      <c r="U63" s="113">
        <v>1993</v>
      </c>
      <c r="V63" s="113">
        <v>1992</v>
      </c>
      <c r="W63" s="113">
        <v>1991</v>
      </c>
      <c r="X63" s="113">
        <v>1990</v>
      </c>
      <c r="Y63" s="113">
        <v>1989</v>
      </c>
      <c r="Z63" s="113" t="s">
        <v>56</v>
      </c>
    </row>
    <row r="64" spans="1:26">
      <c r="A64" s="4" t="s">
        <v>57</v>
      </c>
      <c r="B64" s="10"/>
      <c r="C64" s="11">
        <f>[1]dicembre2011!$AT$43</f>
        <v>3.8675403225806444</v>
      </c>
      <c r="D64" s="11">
        <f>[2]dicembre2010!$AQ$57</f>
        <v>0.40295698924731221</v>
      </c>
      <c r="E64" s="11">
        <f>[3]dicembre2009!$D$53</f>
        <v>1.4073924731182794</v>
      </c>
      <c r="F64" s="11">
        <f>[4]dicembre2008!$D$53</f>
        <v>2.5096774193548392</v>
      </c>
      <c r="G64" s="11">
        <f>[5]dicembre2007!$D$53</f>
        <v>2.5677419354838715</v>
      </c>
      <c r="H64" s="11">
        <f>[6]dicembre2006!$D$53</f>
        <v>3.9935483870967747</v>
      </c>
      <c r="I64" s="11">
        <f>[7]dicembre2005!$D$53</f>
        <v>0.57661290322580649</v>
      </c>
      <c r="J64" s="11">
        <f>[8]dicembre2004!$D$53</f>
        <v>3.4903225806451608</v>
      </c>
      <c r="K64" s="11">
        <f>[9]dicembre2003!$D$53</f>
        <v>2.9830645161290317</v>
      </c>
      <c r="L64" s="11">
        <f>[10]dicembre2002!$D$53</f>
        <v>3.8209677419354842</v>
      </c>
      <c r="M64" s="11">
        <f>[11]dicembre2001!$D$53</f>
        <v>0.21612903225806462</v>
      </c>
      <c r="N64" s="11">
        <f>[12]dicembre2000!$D$53</f>
        <v>3.782258064516129</v>
      </c>
      <c r="O64" s="11">
        <f>[13]dicembre99!$D$53</f>
        <v>1.2991935483870962</v>
      </c>
      <c r="P64" s="11">
        <f>[14]dicembre98!$D$53</f>
        <v>1.5540322580645163</v>
      </c>
      <c r="Q64" s="11">
        <f>[15]dicembre97!$D$53</f>
        <v>2.346774193548387</v>
      </c>
      <c r="R64" s="11">
        <f>[16]dicembre96!$D$51</f>
        <v>1.967741935483871</v>
      </c>
      <c r="S64" s="11">
        <f>[17]dicembre95!$D$51</f>
        <v>1.6209677419354838</v>
      </c>
      <c r="T64" s="11">
        <f>[18]dicembre94!$D$51</f>
        <v>3.161290322580645</v>
      </c>
      <c r="U64" s="11">
        <f>[19]dicembre93!$D$51</f>
        <v>2.4193548387096775</v>
      </c>
      <c r="V64" s="11">
        <f>[20]dicembre92!$D$51</f>
        <v>1.5806451612903225</v>
      </c>
      <c r="W64" s="11">
        <f>[21]dicembre91!$D$51</f>
        <v>0.55645161290322576</v>
      </c>
      <c r="X64" s="11">
        <f>[22]dicembre90!$D$51</f>
        <v>1.596774193548387</v>
      </c>
      <c r="Y64" s="11">
        <f>[44]dicembre89!$D$51</f>
        <v>3.3548387096774195</v>
      </c>
      <c r="Z64" s="11">
        <f>AVERAGE(C64:Y64)</f>
        <v>2.2207076905095833</v>
      </c>
    </row>
    <row r="65" spans="1:26">
      <c r="A65" s="4" t="s">
        <v>58</v>
      </c>
      <c r="B65" s="10"/>
      <c r="C65" s="11">
        <f>[1]dicembre2011!$AX$57</f>
        <v>11.901532924773852</v>
      </c>
      <c r="D65" s="11">
        <f>[2]dicembre2010!$AX$57</f>
        <v>10.383763495356456</v>
      </c>
      <c r="E65" s="11">
        <f>[3]dicembre2009!$I$53</f>
        <v>11.588791426457533</v>
      </c>
      <c r="F65" s="11">
        <f>[4]dicembre2008!$I$53</f>
        <v>11.629148591027066</v>
      </c>
      <c r="G65" s="11">
        <f>[5]dicembre2007!$I$53</f>
        <v>12.26755616359447</v>
      </c>
      <c r="H65" s="11">
        <f>[6]dicembre2006!$I$53</f>
        <v>11.818317492319508</v>
      </c>
      <c r="I65" s="11">
        <f>[7]dicembre2005!$I$53</f>
        <v>11.031810355862776</v>
      </c>
      <c r="J65" s="11">
        <f>[8]dicembre2004!$I$53</f>
        <v>11.394188527376096</v>
      </c>
      <c r="K65" s="11">
        <f>[9]dicembre2003!$I$53</f>
        <v>11.854782226062467</v>
      </c>
      <c r="L65" s="11">
        <f>[10]dicembre2002!$I$53</f>
        <v>11.562676811315924</v>
      </c>
      <c r="M65" s="11">
        <f>[11]dicembre2001!$I$53</f>
        <v>11.304905273937534</v>
      </c>
      <c r="N65" s="11">
        <f>[12]dicembre2000!$I$53</f>
        <v>11.585269280682239</v>
      </c>
      <c r="O65" s="11">
        <f>[13]dicembre99!$I$53</f>
        <v>11.285785124487967</v>
      </c>
      <c r="P65" s="11">
        <f>[14]dicembre98!$I$53</f>
        <v>10.631414810547875</v>
      </c>
      <c r="Q65" s="11">
        <f>[15]dicembre97!$I$53</f>
        <v>11.106355606758832</v>
      </c>
      <c r="R65" s="11">
        <f>[16]dicembre96!$I$53</f>
        <v>9.9106692621431218</v>
      </c>
      <c r="S65" s="11">
        <f>[17]dicembre95!$I$53</f>
        <v>10.314194508448542</v>
      </c>
      <c r="T65" s="11">
        <f>[18]dicembre94!$I$53</f>
        <v>11.151406490015361</v>
      </c>
      <c r="U65" s="11">
        <f>[19]dicembre93!$I$53</f>
        <v>10.140272977470557</v>
      </c>
      <c r="V65" s="11">
        <f>[20]dicembre92!$I$53</f>
        <v>10.252599338771475</v>
      </c>
      <c r="W65" s="11">
        <f>[21]dicembre91!$I$53</f>
        <v>10.58090651135006</v>
      </c>
      <c r="X65" s="11">
        <f>[22]dicembre90!$I$53</f>
        <v>12.056582821300561</v>
      </c>
      <c r="Y65" s="11">
        <f>[44]dicembre89!$I$53</f>
        <v>4.7690860215053767</v>
      </c>
      <c r="Z65" s="11">
        <f t="shared" ref="Z65:Z80" si="2">AVERAGE(C65:Y65)</f>
        <v>10.892261567024594</v>
      </c>
    </row>
    <row r="66" spans="1:26">
      <c r="A66" s="4" t="s">
        <v>59</v>
      </c>
      <c r="B66" s="10"/>
      <c r="C66" s="11">
        <f>[1]dicembre2011!$AR$43</f>
        <v>8.8096774193548377</v>
      </c>
      <c r="D66" s="11">
        <f>[2]dicembre2010!$AR$43</f>
        <v>4.2903225806451619</v>
      </c>
      <c r="E66" s="11">
        <f>[3]dicembre2009!$D$52</f>
        <v>5.8258064516129036</v>
      </c>
      <c r="F66" s="11">
        <f>[4]dicembre2008!$D$52</f>
        <v>7.9290322580645149</v>
      </c>
      <c r="G66" s="11">
        <f>[5]dicembre2007!$D$52</f>
        <v>9.8645161290322569</v>
      </c>
      <c r="H66" s="11">
        <f>[6]dicembre2006!$D$52</f>
        <v>10.035483870967745</v>
      </c>
      <c r="I66" s="11">
        <f>[7]dicembre2005!$D$52</f>
        <v>6.8354838709677432</v>
      </c>
      <c r="J66" s="11">
        <f>[8]dicembre2004!$D$52</f>
        <v>9.5774193548387103</v>
      </c>
      <c r="K66" s="11">
        <f>[9]dicembre2003!$D$52</f>
        <v>8.4387096774193555</v>
      </c>
      <c r="L66" s="11">
        <f>[10]dicembre2002!$D$52</f>
        <v>7.1322580645161286</v>
      </c>
      <c r="M66" s="11">
        <f>[11]dicembre2001!$D$52</f>
        <v>8.2935483870967754</v>
      </c>
      <c r="N66" s="11">
        <f>[12]dicembre2000!$D$52</f>
        <v>8.1161290322580637</v>
      </c>
      <c r="O66" s="11">
        <f>[13]dicembre99!$D$52</f>
        <v>7.0774193548387112</v>
      </c>
      <c r="P66" s="11">
        <f>[14]dicembre98!$D$52</f>
        <v>7.3774193548387093</v>
      </c>
      <c r="Q66" s="11">
        <f>[15]dicembre97!$D$52</f>
        <v>8.2258064516129039</v>
      </c>
      <c r="R66" s="11">
        <f>[16]dicembre96!$D$50</f>
        <v>6.580645161290323</v>
      </c>
      <c r="S66" s="11">
        <f>[17]dicembre95!$D$50</f>
        <v>6.161290322580645</v>
      </c>
      <c r="T66" s="11">
        <f>[18]dicembre94!$D$50</f>
        <v>9.387096774193548</v>
      </c>
      <c r="U66" s="11">
        <f>[19]dicembre93!$D$50</f>
        <v>9.4838709677419359</v>
      </c>
      <c r="V66" s="11">
        <f>[20]dicembre92!$D$50</f>
        <v>6.32258064516129</v>
      </c>
      <c r="W66" s="11">
        <f>[21]dicembre91!$D$50</f>
        <v>9.0967741935483879</v>
      </c>
      <c r="X66" s="11">
        <f>[22]dicembre90!$D$50</f>
        <v>4.4838709677419351</v>
      </c>
      <c r="Y66" s="11">
        <f>[44]dicembre89!$D$50</f>
        <v>6.225806451612903</v>
      </c>
      <c r="Z66" s="11">
        <f t="shared" si="2"/>
        <v>7.6335203366058888</v>
      </c>
    </row>
    <row r="67" spans="1:26">
      <c r="A67" s="4" t="s">
        <v>60</v>
      </c>
      <c r="B67" s="10"/>
      <c r="C67" s="11">
        <f>[1]dicembre2011!$AP$43</f>
        <v>0.25483870967741928</v>
      </c>
      <c r="D67" s="11">
        <f>[2]dicembre2010!$AP101</f>
        <v>0</v>
      </c>
      <c r="E67" s="11">
        <f>[3]dicembre2009!$D$51</f>
        <v>-1.8000000000000003</v>
      </c>
      <c r="F67" s="11">
        <f>[4]dicembre2008!$D$51</f>
        <v>-0.18387096774193554</v>
      </c>
      <c r="G67" s="11">
        <f>[5]dicembre2007!$D$51</f>
        <v>-1.1258064516129032</v>
      </c>
      <c r="H67" s="11">
        <f>[6]dicembre2006!$D$51</f>
        <v>0.96129032258064484</v>
      </c>
      <c r="I67" s="11">
        <f>[7]dicembre2005!$D$51</f>
        <v>-2.7903225806451615</v>
      </c>
      <c r="J67" s="11">
        <f>[8]dicembre2004!$D$51</f>
        <v>0.23870967741935475</v>
      </c>
      <c r="K67" s="11">
        <f>[9]dicembre2003!$D$51</f>
        <v>7.0967741935483927E-2</v>
      </c>
      <c r="L67" s="11">
        <f>[10]dicembre2002!$D$51</f>
        <v>1.8935483870967742</v>
      </c>
      <c r="M67" s="11">
        <f>[11]dicembre2001!$D$51</f>
        <v>-3.9193548387096779</v>
      </c>
      <c r="N67" s="11">
        <f>[12]dicembre2000!$D$51</f>
        <v>1.3225806451612909</v>
      </c>
      <c r="O67" s="11">
        <f>[13]dicembre99!$D$51</f>
        <v>-1.8870967741935485</v>
      </c>
      <c r="P67" s="11">
        <f>[14]dicembre98!$D$51</f>
        <v>-1.6354838709677422</v>
      </c>
      <c r="Q67" s="11">
        <f>[15]dicembre97!$D$51</f>
        <v>-1.1935483870967742</v>
      </c>
      <c r="R67" s="11">
        <f>[16]dicembre96!$D$49</f>
        <v>-0.93548387096774188</v>
      </c>
      <c r="S67" s="11">
        <f>[17]dicembre95!$D$49</f>
        <v>-1.3548387096774193</v>
      </c>
      <c r="T67" s="11">
        <f>[18]dicembre94!$D$49</f>
        <v>-0.54838709677419351</v>
      </c>
      <c r="U67" s="11">
        <f>[19]dicembre93!$D$49</f>
        <v>-1.5483870967741935</v>
      </c>
      <c r="V67" s="11">
        <f>[20]dicembre92!$D$49</f>
        <v>-1.3225806451612903</v>
      </c>
      <c r="W67" s="11">
        <f>[21]dicembre91!$D$49</f>
        <v>-4.193548387096774</v>
      </c>
      <c r="X67" s="11">
        <f>[22]dicembre90!$D$49</f>
        <v>-1.2903225806451613</v>
      </c>
      <c r="Y67" s="11">
        <f>[44]dicembre89!$D$49</f>
        <v>0.4838709677419355</v>
      </c>
      <c r="Z67" s="11">
        <f t="shared" si="2"/>
        <v>-0.89144460028050498</v>
      </c>
    </row>
    <row r="68" spans="1:26">
      <c r="A68" s="4" t="s">
        <v>61</v>
      </c>
      <c r="B68" s="10"/>
      <c r="C68" s="11">
        <f>[1]dicembre2011!$AR$44</f>
        <v>14.6</v>
      </c>
      <c r="D68" s="11">
        <f>[2]dicembre2010!$AR$44</f>
        <v>13.3</v>
      </c>
      <c r="E68" s="11">
        <f>[3]dicembre2009!$D$44</f>
        <v>13.3</v>
      </c>
      <c r="F68" s="11">
        <f>[4]dicembre2008!$D$44</f>
        <v>20.2</v>
      </c>
      <c r="G68" s="11">
        <f>[5]dicembre2007!$D$44</f>
        <v>16.899999999999999</v>
      </c>
      <c r="H68" s="11">
        <f>[6]dicembre2006!$D$44</f>
        <v>15.1</v>
      </c>
      <c r="I68" s="11">
        <f>[7]dicembre2005!$D$44</f>
        <v>13.3</v>
      </c>
      <c r="J68" s="11">
        <f>[8]dicembre2004!$D$44</f>
        <v>15.1</v>
      </c>
      <c r="K68" s="11">
        <f>[9]dicembre2003!$D$44</f>
        <v>16.7</v>
      </c>
      <c r="L68" s="11">
        <f>[10]dicembre2002!$D$44</f>
        <v>14.8</v>
      </c>
      <c r="M68" s="11">
        <f>[11]dicembre2001!$D$44</f>
        <v>16.2</v>
      </c>
      <c r="N68" s="11">
        <f>[12]dicembre2000!$D$44</f>
        <v>14.4</v>
      </c>
      <c r="O68" s="11">
        <f>[13]dicembre99!$D$44</f>
        <v>13.1</v>
      </c>
      <c r="P68" s="11">
        <f>[14]dicembre98!$D$44</f>
        <v>14.1</v>
      </c>
      <c r="Q68" s="11">
        <f>[15]dicembre97!$D$44</f>
        <v>17</v>
      </c>
      <c r="R68" s="11">
        <f>[16]dicembre96!$D$44</f>
        <v>13</v>
      </c>
      <c r="S68" s="11">
        <f>[17]dicembre95!$D$44</f>
        <v>13</v>
      </c>
      <c r="T68" s="11">
        <f>[18]dicembre94!$D$44</f>
        <v>22</v>
      </c>
      <c r="U68" s="11">
        <f>[19]dicembre93!$D$44</f>
        <v>14</v>
      </c>
      <c r="V68" s="11">
        <f>[20]dicembre92!$D$44</f>
        <v>13</v>
      </c>
      <c r="W68" s="11">
        <f>[21]dicembre91!$D$44</f>
        <v>18</v>
      </c>
      <c r="X68" s="11">
        <f>[22]dicembre90!$D$44</f>
        <v>8</v>
      </c>
      <c r="Y68" s="11">
        <f>[44]dicembre89!$D$44</f>
        <v>11</v>
      </c>
      <c r="Z68" s="11">
        <f t="shared" si="2"/>
        <v>14.786956521739132</v>
      </c>
    </row>
    <row r="69" spans="1:26">
      <c r="A69" s="4" t="s">
        <v>62</v>
      </c>
      <c r="B69" s="10"/>
      <c r="C69" s="11">
        <f>[1]dicembre2011!$AP$45</f>
        <v>-3.9</v>
      </c>
      <c r="D69" s="11">
        <f>[2]dicembre2010!$AP$45</f>
        <v>-9.3000000000000007</v>
      </c>
      <c r="E69" s="11">
        <f>[3]dicembre2009!$D$43</f>
        <v>-10</v>
      </c>
      <c r="F69" s="11">
        <f>[4]dicembre2008!$D$43</f>
        <v>-9.1</v>
      </c>
      <c r="G69" s="11">
        <f>[5]dicembre2007!$D$43</f>
        <v>-6.5</v>
      </c>
      <c r="H69" s="11">
        <f>[6]dicembre2006!$D$43</f>
        <v>-3.3</v>
      </c>
      <c r="I69" s="11">
        <f>[7]dicembre2005!$D$43</f>
        <v>-10</v>
      </c>
      <c r="J69" s="11">
        <f>[8]dicembre2004!$D$43</f>
        <v>-5.6</v>
      </c>
      <c r="K69" s="11">
        <f>[9]dicembre2003!$D$43</f>
        <v>-6.9</v>
      </c>
      <c r="L69" s="11">
        <f>[10]dicembre2002!$D$43</f>
        <v>-3.5</v>
      </c>
      <c r="M69" s="11">
        <f>[11]dicembre2001!$D$43</f>
        <v>-9.3000000000000007</v>
      </c>
      <c r="N69" s="11">
        <f>[12]dicembre2000!$D$43</f>
        <v>-4.9000000000000004</v>
      </c>
      <c r="O69" s="11">
        <f>[13]dicembre99!$D$43</f>
        <v>-6.8</v>
      </c>
      <c r="P69" s="11">
        <f>[14]dicembre98!$D$43</f>
        <v>-6.1</v>
      </c>
      <c r="Q69" s="11">
        <f>[15]dicembre97!$D$43</f>
        <v>-4</v>
      </c>
      <c r="R69" s="11">
        <f>[16]dicembre96!$D$43</f>
        <v>-12</v>
      </c>
      <c r="S69" s="11">
        <f>[17]dicembre95!$D$43</f>
        <v>-5</v>
      </c>
      <c r="T69" s="11">
        <f>[18]dicembre94!$D$43</f>
        <v>-5</v>
      </c>
      <c r="U69" s="11">
        <f>[19]dicembre93!$D$43</f>
        <v>-6</v>
      </c>
      <c r="V69" s="11">
        <f>[20]dicembre92!$D$43</f>
        <v>-8</v>
      </c>
      <c r="W69" s="11">
        <f>[21]dicembre91!$D$43</f>
        <v>-10</v>
      </c>
      <c r="X69" s="11">
        <f>[22]dicembre90!$D$43</f>
        <v>-5</v>
      </c>
      <c r="Y69" s="11">
        <f>[44]dicembre89!$D$43</f>
        <v>-4</v>
      </c>
      <c r="Z69" s="11">
        <f t="shared" si="2"/>
        <v>-6.7043478260869565</v>
      </c>
    </row>
    <row r="70" spans="1:26">
      <c r="A70" s="4" t="s">
        <v>63</v>
      </c>
      <c r="B70" s="10"/>
      <c r="C70" s="11">
        <f>[1]dicembre2011!$AU$43</f>
        <v>8.5548387096774192</v>
      </c>
      <c r="D70" s="11">
        <f>[2]dicembre2010!$AU$43</f>
        <v>6.9096774193548374</v>
      </c>
      <c r="E70" s="11">
        <f>[3]dicembre2009!$D$54</f>
        <v>7.6258064516129016</v>
      </c>
      <c r="F70" s="11">
        <f>[4]dicembre2008!$D$54</f>
        <v>8.112903225806452</v>
      </c>
      <c r="G70" s="11">
        <f>[5]dicembre2007!$D$54</f>
        <v>10.990322580645161</v>
      </c>
      <c r="H70" s="11">
        <f>[6]dicembre2006!$D$54</f>
        <v>9.0741935483870968</v>
      </c>
      <c r="I70" s="11">
        <f>[7]dicembre2005!$D$54</f>
        <v>9.6258064516128989</v>
      </c>
      <c r="J70" s="11">
        <f>[8]dicembre2004!$D$54</f>
        <v>9.3387096774193523</v>
      </c>
      <c r="K70" s="11">
        <f>[9]dicembre2003!$D$54</f>
        <v>8.3677419354838705</v>
      </c>
      <c r="L70" s="11">
        <f>[10]dicembre2002!$D$54</f>
        <v>5.2387096774193553</v>
      </c>
      <c r="M70" s="11">
        <f>[11]dicembre2001!$D$54</f>
        <v>12.212903225806448</v>
      </c>
      <c r="N70" s="11">
        <f>[12]dicembre2000!$D$54</f>
        <v>6.7935483870967737</v>
      </c>
      <c r="O70" s="11">
        <f>[13]dicembre99!$D$54</f>
        <v>8.9645161290322566</v>
      </c>
      <c r="P70" s="11">
        <f>[14]dicembre98!$D$54</f>
        <v>9.0129032258064505</v>
      </c>
      <c r="Q70" s="11">
        <f>'[23]sint12-97'!$E$40</f>
        <v>9.4193548387096779</v>
      </c>
      <c r="R70" s="11">
        <f>[16]dicembre96!$D$52</f>
        <v>7.5161290322580649</v>
      </c>
      <c r="S70" s="11">
        <f>[17]dicembre95!$D$52</f>
        <v>7.5161290322580649</v>
      </c>
      <c r="T70" s="11">
        <f>[18]dicembre94!$D$52</f>
        <v>9.935483870967742</v>
      </c>
      <c r="U70" s="11">
        <f>[19]dicembre93!$D$52</f>
        <v>11.03225806451613</v>
      </c>
      <c r="V70" s="11">
        <f>[20]dicembre92!$D$52</f>
        <v>7.645161290322581</v>
      </c>
      <c r="W70" s="11">
        <f>[21]dicembre91!$D$52</f>
        <v>13.290322580645162</v>
      </c>
      <c r="X70" s="11">
        <f>[22]dicembre90!$D$52</f>
        <v>5.774193548387097</v>
      </c>
      <c r="Y70" s="11">
        <f>[44]dicembre89!$D$52</f>
        <v>5.6333333333333337</v>
      </c>
      <c r="Z70" s="11">
        <f t="shared" si="2"/>
        <v>8.6341280972417014</v>
      </c>
    </row>
    <row r="71" spans="1:26">
      <c r="A71" s="4" t="s">
        <v>64</v>
      </c>
      <c r="B71" s="10"/>
      <c r="C71" s="13">
        <f>[1]dicembre2011!$BN$43</f>
        <v>7.4</v>
      </c>
      <c r="D71" s="13">
        <f>[2]dicembre2010!$BN$43</f>
        <v>65.599999999999994</v>
      </c>
      <c r="E71" s="13">
        <f>[3]dicembre2009!$D$55</f>
        <v>39.999999999999993</v>
      </c>
      <c r="F71" s="13">
        <f>[4]dicembre2008!$D$55</f>
        <v>294</v>
      </c>
      <c r="G71" s="13">
        <f>[5]dicembre2007!$D$55</f>
        <v>4</v>
      </c>
      <c r="H71" s="13">
        <f>[6]dicembre2006!$D$55</f>
        <v>132</v>
      </c>
      <c r="I71" s="13">
        <f>[7]dicembre2005!$D$55</f>
        <v>32</v>
      </c>
      <c r="J71" s="13">
        <f>[8]dicembre2004!$D$55</f>
        <v>66</v>
      </c>
      <c r="K71" s="13">
        <f>[9]dicembre2003!$D$55</f>
        <v>272</v>
      </c>
      <c r="L71" s="13">
        <f>[10]dicembre2002!$D$55</f>
        <v>72</v>
      </c>
      <c r="M71" s="13">
        <f>[11]dicembre2001!$D$55</f>
        <v>0</v>
      </c>
      <c r="N71" s="13">
        <f>[12]dicembre2000!$D$55</f>
        <v>77</v>
      </c>
      <c r="O71" s="13">
        <f>[13]dicembre99!$D$55</f>
        <v>40</v>
      </c>
      <c r="P71" s="13">
        <f>[14]dicembre98!$D$55</f>
        <v>27</v>
      </c>
      <c r="Q71" s="13">
        <f>[15]dicembre97!$D$54</f>
        <v>138</v>
      </c>
      <c r="R71" s="13">
        <f>[16]dicembre96!$D$55</f>
        <v>142</v>
      </c>
      <c r="S71" s="13">
        <f>[17]dicembre95!$D$55</f>
        <v>34</v>
      </c>
      <c r="T71" s="13">
        <f>[18]dicembre94!$D$55</f>
        <v>14</v>
      </c>
      <c r="U71" s="13">
        <f>[19]dicembre93!$D$55</f>
        <v>0</v>
      </c>
      <c r="V71" s="13">
        <f>[20]dicembre92!$D$55</f>
        <v>52</v>
      </c>
      <c r="W71" s="13">
        <f>[21]dicembre91!$D$55</f>
        <v>1</v>
      </c>
      <c r="X71" s="13"/>
      <c r="Y71" s="13"/>
      <c r="Z71" s="11">
        <f t="shared" si="2"/>
        <v>71.904761904761898</v>
      </c>
    </row>
    <row r="72" spans="1:26">
      <c r="A72" s="4" t="s">
        <v>65</v>
      </c>
      <c r="B72" s="10"/>
      <c r="C72" s="17">
        <f>[1]dicembre2011!$BO$43</f>
        <v>0</v>
      </c>
      <c r="D72" s="17">
        <f>[2]dicembre2010!$BO$43</f>
        <v>16</v>
      </c>
      <c r="E72" s="17">
        <f>[3]dicembre2009!$D$56</f>
        <v>24</v>
      </c>
      <c r="F72" s="17">
        <f>[4]dicembre2008!$D$56</f>
        <v>39</v>
      </c>
      <c r="G72" s="17">
        <f>[5]dicembre2007!$D$56</f>
        <v>2</v>
      </c>
      <c r="H72" s="17">
        <f>[6]dicembre2006!$D$56</f>
        <v>0</v>
      </c>
      <c r="I72" s="17">
        <f>[7]dicembre2005!$D$56</f>
        <v>9</v>
      </c>
      <c r="J72" s="17">
        <f>[8]dicembre2004!$D$56</f>
        <v>0</v>
      </c>
      <c r="K72" s="17">
        <f>[9]dicembre2003!$D$56</f>
        <v>5</v>
      </c>
      <c r="L72" s="17">
        <f>[10]dicembre2002!$D$56</f>
        <v>4</v>
      </c>
      <c r="M72" s="17">
        <f>[11]dicembre2001!$D$56</f>
        <v>12</v>
      </c>
      <c r="N72" s="17">
        <f>[12]dicembre2000!$D$56</f>
        <v>19</v>
      </c>
      <c r="O72" s="17">
        <f>[13]dicembre99!$D$56</f>
        <v>3</v>
      </c>
      <c r="P72" s="12">
        <f>[14]dicembre98!$D$56</f>
        <v>0</v>
      </c>
      <c r="Q72" s="12">
        <f>[15]dicembre97!$D$55</f>
        <v>20</v>
      </c>
      <c r="R72" s="12">
        <f>[16]dicembre96!$D$56</f>
        <v>1</v>
      </c>
      <c r="S72" s="12">
        <f>[17]dicembre95!$D$56</f>
        <v>50</v>
      </c>
      <c r="T72" s="12">
        <f>[18]dicembre94!$D$56</f>
        <v>0</v>
      </c>
      <c r="U72" s="12">
        <f>[19]dicembre93!$D$56</f>
        <v>0</v>
      </c>
      <c r="V72" s="12">
        <f>[20]dicembre92!$D$56</f>
        <v>5</v>
      </c>
      <c r="W72" s="12">
        <f>[21]dicembre91!$D$56</f>
        <v>1</v>
      </c>
      <c r="X72" s="12"/>
      <c r="Y72" s="12"/>
      <c r="Z72" s="12">
        <f t="shared" si="2"/>
        <v>10</v>
      </c>
    </row>
    <row r="73" spans="1:26">
      <c r="A73" s="4" t="s">
        <v>66</v>
      </c>
      <c r="B73" s="10"/>
      <c r="C73" s="17">
        <f>[1]dicembre2011!$AQ$66</f>
        <v>1</v>
      </c>
      <c r="D73" s="17">
        <f>[2]dicembre2010!$AQ$66</f>
        <v>10</v>
      </c>
      <c r="E73" s="17">
        <f>'[24]sint2009-12'!$D$92</f>
        <v>11</v>
      </c>
      <c r="F73" s="17">
        <f>'[25]sint2008-12'!$D$92</f>
        <v>11</v>
      </c>
      <c r="G73" s="17">
        <f>'[26]sint2007-12'!$D$92</f>
        <v>3</v>
      </c>
      <c r="H73" s="17">
        <f>'[27]sint2006-12'!$D$92</f>
        <v>5</v>
      </c>
      <c r="I73" s="17">
        <f>'[28]sint2005-12'!$D$92</f>
        <v>5</v>
      </c>
      <c r="J73" s="17">
        <f>'[37]sint2004-12'!$D$91</f>
        <v>4</v>
      </c>
      <c r="K73" s="17">
        <f>'[38]sint2003-12'!$D$91</f>
        <v>9</v>
      </c>
      <c r="L73" s="17">
        <f>'[39]sint2002-12'!$D$91</f>
        <v>9</v>
      </c>
      <c r="M73" s="17">
        <f>'[41]sint2001-12'!$D$91</f>
        <v>1</v>
      </c>
      <c r="N73" s="17">
        <f>'[40]sint2000-12'!$D$91</f>
        <v>8</v>
      </c>
      <c r="O73" s="17">
        <f>[42]dicembre99!$D$91</f>
        <v>7</v>
      </c>
      <c r="P73" s="12">
        <f>'[43]Dic-98'!$D$89</f>
        <v>2</v>
      </c>
      <c r="Q73" s="12">
        <f>'[23]sint12-97'!$D$88</f>
        <v>6</v>
      </c>
      <c r="R73" s="12">
        <f>[16]dicembre96!$D$60</f>
        <v>9</v>
      </c>
      <c r="S73" s="12">
        <f>[17]dicembre95!$D$60</f>
        <v>9</v>
      </c>
      <c r="T73" s="12">
        <f>[18]dicembre94!$D$60</f>
        <v>3</v>
      </c>
      <c r="U73" s="12">
        <f>[19]dicembre93!$D$60</f>
        <v>0</v>
      </c>
      <c r="V73" s="12">
        <f>[20]dicembre92!$D$60</f>
        <v>4</v>
      </c>
      <c r="W73" s="12">
        <f>[21]dicembre91!$D$60</f>
        <v>2</v>
      </c>
      <c r="X73" s="12"/>
      <c r="Y73" s="12"/>
      <c r="Z73" s="12">
        <f t="shared" si="2"/>
        <v>5.666666666666667</v>
      </c>
    </row>
    <row r="74" spans="1:26">
      <c r="A74" s="4" t="s">
        <v>67</v>
      </c>
      <c r="B74" s="10"/>
      <c r="C74" s="17">
        <f>[1]dicembre2011!$AQ$63</f>
        <v>14</v>
      </c>
      <c r="D74" s="17">
        <f>[2]dicembre2010!$AQ$63</f>
        <v>26</v>
      </c>
      <c r="E74" s="17">
        <f>[3]dicembre2009!$D$59</f>
        <v>17</v>
      </c>
      <c r="F74" s="17">
        <f>[4]dicembre2008!$D$59</f>
        <v>12</v>
      </c>
      <c r="G74" s="17">
        <f>[5]dicembre2007!$D$59</f>
        <v>21</v>
      </c>
      <c r="H74" s="17">
        <f>[6]dicembre2006!$D$59</f>
        <v>15</v>
      </c>
      <c r="I74" s="17">
        <f>[7]dicembre2005!$D$59</f>
        <v>25</v>
      </c>
      <c r="J74" s="17">
        <f>[8]dicembre2004!$D$59</f>
        <v>12</v>
      </c>
      <c r="K74" s="17">
        <f>[9]dicembre2003!$D$59</f>
        <v>13</v>
      </c>
      <c r="L74" s="17">
        <f>[10]dicembre2002!$D$59</f>
        <v>6</v>
      </c>
      <c r="M74" s="17">
        <f>[11]dicembre2001!$D$59</f>
        <v>24</v>
      </c>
      <c r="N74" s="17">
        <f>[12]dicembre2000!$D$59</f>
        <v>12</v>
      </c>
      <c r="O74" s="17">
        <f>[13]dicembre99!$D$59</f>
        <v>20</v>
      </c>
      <c r="P74" s="17">
        <f>[14]dicembre98!$D$59</f>
        <v>21</v>
      </c>
      <c r="Q74" s="17">
        <f>[15]dicembre97!$D$59</f>
        <v>20</v>
      </c>
      <c r="R74" s="17">
        <f>[16]dicembre96!$D$62</f>
        <v>17</v>
      </c>
      <c r="S74" s="17">
        <f>[17]dicembre95!$D$62</f>
        <v>22</v>
      </c>
      <c r="T74" s="17">
        <f>[18]dicembre94!$D$62</f>
        <v>16</v>
      </c>
      <c r="U74" s="17">
        <f>[19]dicembre93!$D$62</f>
        <v>20</v>
      </c>
      <c r="V74" s="17">
        <f>[20]dicembre92!$D$62</f>
        <v>19</v>
      </c>
      <c r="W74" s="17">
        <f>[21]dicembre91!$D$62</f>
        <v>28</v>
      </c>
      <c r="X74" s="17">
        <f>[22]dicembre90!$D$59</f>
        <v>21</v>
      </c>
      <c r="Y74" s="17">
        <f>[44]dicembre89!$D$59</f>
        <v>14</v>
      </c>
      <c r="Z74" s="12">
        <f t="shared" si="2"/>
        <v>18.043478260869566</v>
      </c>
    </row>
    <row r="75" spans="1:26">
      <c r="A75" s="4" t="s">
        <v>68</v>
      </c>
      <c r="B75" s="10"/>
      <c r="C75" s="13">
        <f>[1]dicembre2011!$AW$59</f>
        <v>1418.4</v>
      </c>
      <c r="D75" s="13">
        <f>[2]dicembre2010!$AW$59</f>
        <v>1310.9999999999998</v>
      </c>
      <c r="E75" s="13">
        <f>'[24]sint2009-12'!$I$90</f>
        <v>1203.2</v>
      </c>
      <c r="F75" s="13">
        <f>'[25]sint2008-12'!$I$90</f>
        <v>1847</v>
      </c>
      <c r="G75" s="13">
        <f>'[26]sint2007-12'!$I$90</f>
        <v>999</v>
      </c>
      <c r="H75" s="13">
        <f>'[27]sint2006-12'!$I$90</f>
        <v>1228</v>
      </c>
      <c r="I75" s="13">
        <f>'[28]sint2005-12'!$I$90</f>
        <v>908</v>
      </c>
      <c r="J75" s="13">
        <f>'[37]sint2004-12'!$I$89</f>
        <v>1802</v>
      </c>
      <c r="K75" s="13">
        <f>'[38]sint2003-12'!$I$89</f>
        <v>1423</v>
      </c>
      <c r="L75" s="13">
        <f>'[39]sint2002-12'!$I$89</f>
        <v>2706</v>
      </c>
      <c r="M75" s="13">
        <f>'[41]sint2001-12'!$I$89</f>
        <v>1134</v>
      </c>
      <c r="N75" s="13">
        <f>'[40]sint2000-12'!$I$89</f>
        <v>2544</v>
      </c>
      <c r="O75" s="13">
        <f>[42]dicembre99!$I$89</f>
        <v>2039</v>
      </c>
      <c r="P75" s="13">
        <f>'[43]Dic-98'!$I$89</f>
        <v>1874.8571428571429</v>
      </c>
      <c r="Q75" s="13">
        <f>'[23]sint12-97'!$I$84</f>
        <v>1310</v>
      </c>
      <c r="R75" s="13">
        <f>[16]dicembre96!$I$55</f>
        <v>1826</v>
      </c>
      <c r="S75" s="13">
        <f>[17]dicembre95!$I$55</f>
        <v>1707</v>
      </c>
      <c r="T75" s="13">
        <f>[18]dicembre94!$I$55</f>
        <v>2318</v>
      </c>
      <c r="U75" s="13">
        <f>[19]dicembre93!$I$55</f>
        <v>1958</v>
      </c>
      <c r="V75" s="13">
        <f>[20]dicembre92!$I$55</f>
        <v>2078</v>
      </c>
      <c r="W75" s="13">
        <f>[21]dicembre91!$I$55</f>
        <v>1503</v>
      </c>
      <c r="X75" s="13"/>
      <c r="Y75" s="13"/>
      <c r="Z75" s="11">
        <f t="shared" si="2"/>
        <v>1673.212244897959</v>
      </c>
    </row>
    <row r="76" spans="1:26">
      <c r="A76" s="4" t="s">
        <v>69</v>
      </c>
      <c r="B76" s="10"/>
      <c r="C76" s="17">
        <f>[1]dicembre2011!$AW$60</f>
        <v>12</v>
      </c>
      <c r="D76" s="17">
        <f>[2]dicembre2010!$AW$60</f>
        <v>69</v>
      </c>
      <c r="E76" s="17">
        <f>'[24]sint2009-12'!$I$91</f>
        <v>62</v>
      </c>
      <c r="F76" s="17">
        <f>'[25]sint2008-12'!$I$91</f>
        <v>46</v>
      </c>
      <c r="G76" s="17">
        <f>'[26]sint2007-12'!$I$91</f>
        <v>2</v>
      </c>
      <c r="H76" s="17">
        <f>'[27]sint2006-12'!$I$91</f>
        <v>23</v>
      </c>
      <c r="I76" s="17">
        <f>'[28]sint2005-12'!$I$91</f>
        <v>36</v>
      </c>
      <c r="J76" s="17">
        <f>'[37]sint2004-12'!$I$90</f>
        <v>91</v>
      </c>
      <c r="K76" s="17">
        <f>'[38]sint2003-12'!$I$90</f>
        <v>28</v>
      </c>
      <c r="L76" s="17">
        <f>'[39]sint2002-12'!$I$90</f>
        <v>6</v>
      </c>
      <c r="M76" s="17">
        <f>'[41]sint2001-12'!$I$90</f>
        <v>50</v>
      </c>
      <c r="N76" s="17">
        <f>'[40]sint2000-12'!$I$90</f>
        <v>19</v>
      </c>
      <c r="O76" s="17">
        <f>[42]dicembre99!$I$90</f>
        <v>5</v>
      </c>
      <c r="P76" s="17">
        <f>'[43]Dic-98'!$I$90</f>
        <v>17</v>
      </c>
      <c r="Q76" s="17">
        <f>'[23]sint12-97'!$I$85</f>
        <v>37</v>
      </c>
      <c r="R76" s="17">
        <f>[16]dicembre96!$I$56</f>
        <v>72</v>
      </c>
      <c r="S76" s="17">
        <f>[17]dicembre95!$I$56</f>
        <v>62</v>
      </c>
      <c r="T76" s="17">
        <f>[18]dicembre94!$I$56</f>
        <v>28</v>
      </c>
      <c r="U76" s="17">
        <f>[19]dicembre93!$I$56</f>
        <v>12</v>
      </c>
      <c r="V76" s="17">
        <f>[20]dicembre92!$I$56</f>
        <v>13</v>
      </c>
      <c r="W76" s="17">
        <f>[21]dicembre91!$I$56</f>
        <v>36</v>
      </c>
      <c r="X76" s="17"/>
      <c r="Y76" s="10"/>
      <c r="Z76" s="17">
        <f t="shared" si="2"/>
        <v>34.571428571428569</v>
      </c>
    </row>
    <row r="77" spans="1:26">
      <c r="A77" s="4" t="s">
        <v>70</v>
      </c>
      <c r="B77" s="10"/>
      <c r="C77" s="13">
        <f>[1]dicembre2011!$BT$44</f>
        <v>49.9</v>
      </c>
      <c r="D77" s="13">
        <f>[2]dicembre2010!$BT$44</f>
        <v>41.8</v>
      </c>
      <c r="E77" s="13">
        <f>'[24]sint2009-12'!$L$41</f>
        <v>35.4</v>
      </c>
      <c r="F77" s="13">
        <f>'[25]sint2008-12'!$L$41</f>
        <v>39.6</v>
      </c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7">
        <f t="shared" si="2"/>
        <v>41.674999999999997</v>
      </c>
    </row>
    <row r="78" spans="1:26">
      <c r="A78" s="4" t="s">
        <v>71</v>
      </c>
      <c r="B78" s="10"/>
      <c r="C78" s="13">
        <f>[1]dicembre2011!$BW$43</f>
        <v>3.29516129032258</v>
      </c>
      <c r="D78" s="14">
        <f>[2]dicembre2010!$BW$43</f>
        <v>2.2303091397849464</v>
      </c>
      <c r="E78" s="14">
        <f>'[24]sint2009-12'!$N$40</f>
        <v>2.862567204301075</v>
      </c>
      <c r="F78" s="14">
        <f>'[25]sint2008-12'!$N$40</f>
        <v>4.187096774193547</v>
      </c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7">
        <f t="shared" si="2"/>
        <v>3.143783602150537</v>
      </c>
    </row>
    <row r="79" spans="1:26">
      <c r="A79" s="4" t="s">
        <v>72</v>
      </c>
      <c r="B79" s="10"/>
      <c r="C79" s="16">
        <f>[1]dicembre2011!$CA$43</f>
        <v>159.58064516129033</v>
      </c>
      <c r="D79" s="16">
        <f>[2]dicembre2010!$CA$43</f>
        <v>119.41935483870968</v>
      </c>
      <c r="E79" s="16">
        <f>[36]dicembre2009!$CA$43</f>
        <v>125.19354838709677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7">
        <f t="shared" si="2"/>
        <v>134.73118279569891</v>
      </c>
    </row>
    <row r="80" spans="1:26">
      <c r="A80" s="4" t="s">
        <v>73</v>
      </c>
      <c r="B80" s="10"/>
      <c r="C80" s="16">
        <f>[1]dicembre2011!$CB$44</f>
        <v>534</v>
      </c>
      <c r="D80" s="16">
        <f>[2]dicembre2010!$CB$44</f>
        <v>522</v>
      </c>
      <c r="E80" s="16">
        <f>[36]dicembre2009!$CB$44</f>
        <v>499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7">
        <f t="shared" si="2"/>
        <v>518.33333333333337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2:O63"/>
  <sheetViews>
    <sheetView workbookViewId="0">
      <selection activeCell="C59" sqref="C59:L59"/>
    </sheetView>
  </sheetViews>
  <sheetFormatPr defaultRowHeight="15"/>
  <cols>
    <col min="2" max="2" width="10" bestFit="1" customWidth="1"/>
    <col min="3" max="3" width="21.140625" customWidth="1"/>
    <col min="4" max="4" width="9.7109375" customWidth="1"/>
    <col min="6" max="6" width="10" customWidth="1"/>
    <col min="9" max="9" width="13.42578125" customWidth="1"/>
    <col min="10" max="10" width="12.7109375" customWidth="1"/>
    <col min="11" max="11" width="13.28515625" customWidth="1"/>
  </cols>
  <sheetData>
    <row r="2" spans="1:15" ht="27.75">
      <c r="A2" s="1" t="s">
        <v>0</v>
      </c>
      <c r="F2" s="27"/>
      <c r="J2" s="2" t="s">
        <v>1</v>
      </c>
      <c r="M2" s="1"/>
    </row>
    <row r="3" spans="1:15" ht="20.25">
      <c r="A3" s="3" t="s">
        <v>2</v>
      </c>
      <c r="J3" s="2" t="s">
        <v>3</v>
      </c>
      <c r="K3" s="4"/>
      <c r="L3" s="4"/>
      <c r="M3" s="4"/>
      <c r="N3" s="4"/>
      <c r="O3" s="4"/>
    </row>
    <row r="4" spans="1:15" ht="18">
      <c r="A4" s="114" t="s">
        <v>4</v>
      </c>
      <c r="B4" s="114"/>
      <c r="C4" s="4"/>
      <c r="J4" s="4"/>
      <c r="K4" s="4"/>
      <c r="L4" s="2" t="s">
        <v>5</v>
      </c>
      <c r="M4" s="4"/>
      <c r="N4" s="4"/>
      <c r="O4" s="2" t="s">
        <v>6</v>
      </c>
    </row>
    <row r="5" spans="1:15" ht="23.25">
      <c r="A5" s="5" t="s">
        <v>7</v>
      </c>
      <c r="G5" s="27"/>
      <c r="J5" s="4"/>
      <c r="K5" s="4"/>
      <c r="L5" s="2" t="s">
        <v>8</v>
      </c>
      <c r="M5" s="4"/>
      <c r="N5" s="4"/>
      <c r="O5" s="2" t="s">
        <v>9</v>
      </c>
    </row>
    <row r="6" spans="1:15" ht="15.75">
      <c r="J6" s="2" t="s">
        <v>10</v>
      </c>
      <c r="L6" s="2" t="s">
        <v>11</v>
      </c>
      <c r="M6" s="4"/>
      <c r="N6" s="4"/>
    </row>
    <row r="8" spans="1:15">
      <c r="A8" s="6" t="s">
        <v>74</v>
      </c>
      <c r="G8" s="25">
        <v>2011</v>
      </c>
    </row>
    <row r="10" spans="1:15" ht="18">
      <c r="A10" s="28" t="s">
        <v>75</v>
      </c>
    </row>
    <row r="11" spans="1:15">
      <c r="A11" s="4" t="s">
        <v>30</v>
      </c>
    </row>
    <row r="12" spans="1:15">
      <c r="A12" s="4" t="s">
        <v>76</v>
      </c>
      <c r="B12" s="4"/>
      <c r="E12" s="4" t="s">
        <v>77</v>
      </c>
      <c r="F12" s="4"/>
      <c r="G12" s="4"/>
      <c r="I12" s="4" t="s">
        <v>78</v>
      </c>
    </row>
    <row r="13" spans="1:15">
      <c r="A13" s="6" t="s">
        <v>56</v>
      </c>
      <c r="C13" s="93">
        <f>C42</f>
        <v>11.901532924773852</v>
      </c>
      <c r="E13" s="6" t="s">
        <v>79</v>
      </c>
      <c r="F13" s="6"/>
      <c r="G13" s="93">
        <f>I42</f>
        <v>23.925000000000001</v>
      </c>
      <c r="I13" s="6" t="s">
        <v>80</v>
      </c>
      <c r="K13" s="93">
        <f>F42</f>
        <v>2.8083333333333331</v>
      </c>
    </row>
    <row r="14" spans="1:15">
      <c r="A14" s="6" t="s">
        <v>81</v>
      </c>
      <c r="C14" s="93">
        <f>D43</f>
        <v>25.720833333333321</v>
      </c>
      <c r="D14" s="29">
        <f>[1]anno!$D$9</f>
        <v>40777</v>
      </c>
      <c r="E14" s="6" t="s">
        <v>82</v>
      </c>
      <c r="F14" s="6"/>
      <c r="G14" s="93">
        <f>I43</f>
        <v>32.6</v>
      </c>
      <c r="H14" s="29">
        <f>[1]anno!$I$9</f>
        <v>40777</v>
      </c>
      <c r="I14" s="6" t="s">
        <v>83</v>
      </c>
      <c r="K14" s="93">
        <f>G43</f>
        <v>20.6</v>
      </c>
      <c r="L14" s="30">
        <f>[1]anno!$N$9</f>
        <v>40778</v>
      </c>
    </row>
    <row r="15" spans="1:15">
      <c r="A15" s="6" t="s">
        <v>84</v>
      </c>
      <c r="C15" s="93">
        <f>E44</f>
        <v>-1.9916666666666663</v>
      </c>
      <c r="D15" s="30">
        <f>[1]anno!$D$10</f>
        <v>40566</v>
      </c>
      <c r="E15" s="6" t="s">
        <v>85</v>
      </c>
      <c r="F15" s="6"/>
      <c r="G15" s="93">
        <f>H44</f>
        <v>0</v>
      </c>
      <c r="H15" s="30">
        <f>[1]anno!$I$10</f>
        <v>40548</v>
      </c>
      <c r="I15" s="6" t="s">
        <v>86</v>
      </c>
      <c r="K15" s="93">
        <f>F44</f>
        <v>-5.9</v>
      </c>
      <c r="L15" s="29">
        <f>[1]anno!$N$10</f>
        <v>40566</v>
      </c>
    </row>
    <row r="17" spans="1:13">
      <c r="A17" s="4" t="s">
        <v>87</v>
      </c>
      <c r="B17" s="6"/>
      <c r="C17" s="6" t="s">
        <v>88</v>
      </c>
      <c r="E17" s="13">
        <f>C61</f>
        <v>1418.4</v>
      </c>
    </row>
    <row r="18" spans="1:13">
      <c r="A18" s="6"/>
      <c r="B18" s="6"/>
      <c r="C18" s="6" t="s">
        <v>89</v>
      </c>
      <c r="E18" s="13">
        <f>C62</f>
        <v>332.6</v>
      </c>
      <c r="F18" s="10" t="str">
        <f>[1]anno!$F$21</f>
        <v>novembre</v>
      </c>
      <c r="G18" s="6" t="s">
        <v>90</v>
      </c>
      <c r="J18" s="13">
        <f>D62</f>
        <v>117.40000000000003</v>
      </c>
      <c r="K18" s="29">
        <f>[1]anno!$I$21</f>
        <v>40852</v>
      </c>
    </row>
    <row r="19" spans="1:13">
      <c r="A19" s="6"/>
      <c r="B19" s="6"/>
      <c r="C19" s="6" t="s">
        <v>91</v>
      </c>
      <c r="E19" s="17">
        <f>E61</f>
        <v>12</v>
      </c>
      <c r="J19" s="20"/>
      <c r="K19" s="29"/>
    </row>
    <row r="20" spans="1:13">
      <c r="A20" s="6"/>
      <c r="B20" s="6"/>
      <c r="C20" s="6" t="s">
        <v>92</v>
      </c>
      <c r="E20" s="17">
        <f>E62</f>
        <v>7</v>
      </c>
      <c r="F20" t="str">
        <f>[1]anno!$F$23</f>
        <v>gennaio</v>
      </c>
      <c r="G20" s="6" t="s">
        <v>93</v>
      </c>
      <c r="J20" s="17">
        <f>F62</f>
        <v>5</v>
      </c>
      <c r="K20" s="29">
        <f>[1]anno!$I$23</f>
        <v>40605</v>
      </c>
    </row>
    <row r="21" spans="1:13">
      <c r="A21" s="6"/>
      <c r="B21" s="6"/>
      <c r="C21" s="6" t="s">
        <v>94</v>
      </c>
      <c r="E21" s="17">
        <f>G61</f>
        <v>111</v>
      </c>
      <c r="J21" s="10"/>
    </row>
    <row r="22" spans="1:13">
      <c r="C22" s="6" t="s">
        <v>95</v>
      </c>
      <c r="E22" s="17">
        <f>H61</f>
        <v>295</v>
      </c>
      <c r="G22" s="4" t="s">
        <v>32</v>
      </c>
      <c r="H22" s="4"/>
      <c r="I22" s="9" t="s">
        <v>33</v>
      </c>
      <c r="J22" s="14">
        <f>[1]anno!$K$13</f>
        <v>61.2</v>
      </c>
      <c r="K22" s="4" t="s">
        <v>96</v>
      </c>
      <c r="M22" s="14" t="str">
        <f>[1]anno!$N$13</f>
        <v>W</v>
      </c>
    </row>
    <row r="23" spans="1:13">
      <c r="C23" s="6" t="s">
        <v>97</v>
      </c>
      <c r="E23" s="17">
        <f>[1]anno!$E$26</f>
        <v>49</v>
      </c>
      <c r="I23" s="9" t="s">
        <v>14</v>
      </c>
      <c r="J23" s="18">
        <f>[1]anno!$K$14</f>
        <v>40737</v>
      </c>
      <c r="M23" s="31"/>
    </row>
    <row r="24" spans="1:13">
      <c r="C24" s="6" t="s">
        <v>98</v>
      </c>
      <c r="E24" s="17">
        <f>[1]anno!$E$27</f>
        <v>5</v>
      </c>
      <c r="I24" s="9" t="s">
        <v>38</v>
      </c>
      <c r="J24" s="14" t="str">
        <f>[1]anno!$K$15</f>
        <v>17:30</v>
      </c>
      <c r="K24" s="4" t="s">
        <v>99</v>
      </c>
      <c r="M24" s="14">
        <f>[1]anno!$N$15</f>
        <v>3.4804228052413539</v>
      </c>
    </row>
    <row r="25" spans="1:13" ht="15.75" thickBot="1">
      <c r="I25" s="9" t="s">
        <v>41</v>
      </c>
      <c r="J25" s="14" t="str">
        <f>[1]anno!$K$16</f>
        <v>SW</v>
      </c>
    </row>
    <row r="26" spans="1:13">
      <c r="A26" s="4" t="s">
        <v>100</v>
      </c>
      <c r="C26" s="118" t="s">
        <v>101</v>
      </c>
      <c r="D26" s="122"/>
      <c r="E26" s="122"/>
      <c r="F26" s="122"/>
      <c r="G26" s="122"/>
      <c r="H26" s="123"/>
      <c r="I26" s="124"/>
      <c r="J26" s="125" t="s">
        <v>102</v>
      </c>
      <c r="K26" s="120"/>
      <c r="L26" s="32"/>
    </row>
    <row r="27" spans="1:13">
      <c r="C27" s="126" t="s">
        <v>103</v>
      </c>
      <c r="D27" s="127"/>
      <c r="E27" s="127"/>
      <c r="F27" s="126" t="s">
        <v>104</v>
      </c>
      <c r="G27" s="128"/>
      <c r="H27" s="129" t="s">
        <v>105</v>
      </c>
      <c r="I27" s="130"/>
      <c r="J27" s="33" t="s">
        <v>56</v>
      </c>
      <c r="K27" s="34" t="s">
        <v>105</v>
      </c>
    </row>
    <row r="28" spans="1:13">
      <c r="C28" s="33" t="s">
        <v>56</v>
      </c>
      <c r="D28" s="35" t="s">
        <v>27</v>
      </c>
      <c r="E28" s="36" t="s">
        <v>28</v>
      </c>
      <c r="F28" s="37" t="s">
        <v>106</v>
      </c>
      <c r="G28" s="38" t="s">
        <v>107</v>
      </c>
      <c r="H28" s="39" t="s">
        <v>106</v>
      </c>
      <c r="I28" s="38" t="s">
        <v>107</v>
      </c>
      <c r="J28" s="40"/>
      <c r="K28" s="41"/>
    </row>
    <row r="29" spans="1:13">
      <c r="B29" s="4" t="s">
        <v>108</v>
      </c>
      <c r="C29" s="55">
        <f>[1]gennaio2011!$AT$43</f>
        <v>1.7127016129032262</v>
      </c>
      <c r="D29" s="56">
        <f>[1]gennaio2011!$AT$44</f>
        <v>6.0979166666666655</v>
      </c>
      <c r="E29" s="57">
        <f>[1]gennaio2011!$AT$45</f>
        <v>-1.9916666666666663</v>
      </c>
      <c r="F29" s="58">
        <f>[1]gennaio2011!$AP$45</f>
        <v>-5.9</v>
      </c>
      <c r="G29" s="59">
        <f>[1]gennaio2011!$AP$44</f>
        <v>2.7</v>
      </c>
      <c r="H29" s="58">
        <f>[1]gennaio2011!$AR$45</f>
        <v>0</v>
      </c>
      <c r="I29" s="59">
        <f>[1]gennaio2011!$AR$44</f>
        <v>15.6</v>
      </c>
      <c r="J29" s="60">
        <f>[1]gennaio2011!$CA$43</f>
        <v>140.83870967741936</v>
      </c>
      <c r="K29" s="61">
        <f>[1]gennaio2011!$CB$44</f>
        <v>492</v>
      </c>
    </row>
    <row r="30" spans="1:13">
      <c r="B30" s="4" t="s">
        <v>109</v>
      </c>
      <c r="C30" s="55">
        <f>[1]febbraio2011!$AT$43</f>
        <v>4.590476190476191</v>
      </c>
      <c r="D30" s="56">
        <f>[1]febbraio2011!$AT$44</f>
        <v>10.464583333333335</v>
      </c>
      <c r="E30" s="57">
        <f>[1]febbraio2011!$AT$45</f>
        <v>1.1666666666666665</v>
      </c>
      <c r="F30" s="58">
        <f>[1]febbraio2011!$AP$45</f>
        <v>-2.4</v>
      </c>
      <c r="G30" s="59">
        <f>[1]febbraio2011!$AP$44</f>
        <v>6.1</v>
      </c>
      <c r="H30" s="58">
        <f>[1]febbraio2011!$AR$45</f>
        <v>4.7</v>
      </c>
      <c r="I30" s="59">
        <f>[1]febbraio2011!$AR$44</f>
        <v>17.399999999999999</v>
      </c>
      <c r="J30" s="60">
        <f>[1]febbraio2011!$CA$43</f>
        <v>196.32142857142858</v>
      </c>
      <c r="K30" s="61">
        <f>[1]febbraio2011!$CB$44</f>
        <v>675</v>
      </c>
    </row>
    <row r="31" spans="1:13">
      <c r="B31" s="4" t="s">
        <v>110</v>
      </c>
      <c r="C31" s="55">
        <f>[1]marzo2011!$AT$43</f>
        <v>6.9757392473118287</v>
      </c>
      <c r="D31" s="56">
        <f>[1]marzo2011!$AT$44</f>
        <v>11.870833333333335</v>
      </c>
      <c r="E31" s="57">
        <f>[1]marzo2011!$AT$45</f>
        <v>0.57083333333333319</v>
      </c>
      <c r="F31" s="58">
        <f>[1]marzo2011!$AP$45</f>
        <v>-3.1</v>
      </c>
      <c r="G31" s="59">
        <f>[1]marzo2011!$AP$44</f>
        <v>6.9</v>
      </c>
      <c r="H31" s="58">
        <f>[1]marzo2011!$AR$45</f>
        <v>3.2</v>
      </c>
      <c r="I31" s="59">
        <f>[1]marzo2011!$AR$44</f>
        <v>18.600000000000001</v>
      </c>
      <c r="J31" s="60">
        <f>[1]marzo2011!$CA$43</f>
        <v>233.29032258064515</v>
      </c>
      <c r="K31" s="61">
        <f>[1]marzo2011!$CB$44</f>
        <v>937</v>
      </c>
    </row>
    <row r="32" spans="1:13">
      <c r="B32" s="4" t="s">
        <v>111</v>
      </c>
      <c r="C32" s="55">
        <f>[1]aprile2011!$AT$43</f>
        <v>13.752916666666664</v>
      </c>
      <c r="D32" s="56">
        <f>[1]aprile2011!$AT$44</f>
        <v>21.154166666666665</v>
      </c>
      <c r="E32" s="57">
        <f>[1]aprile2011!$AT$45</f>
        <v>8.8104166666666686</v>
      </c>
      <c r="F32" s="58">
        <f>[1]aprile2011!$AP$45</f>
        <v>3.3</v>
      </c>
      <c r="G32" s="59">
        <f>[1]aprile2011!$AP$44</f>
        <v>13.4</v>
      </c>
      <c r="H32" s="58">
        <f>[1]aprile2011!$AR$45</f>
        <v>10.7</v>
      </c>
      <c r="I32" s="59">
        <f>[1]aprile2011!$AR$44</f>
        <v>28.9</v>
      </c>
      <c r="J32" s="60">
        <f>[1]aprile2011!$CA$43</f>
        <v>339.63333333333333</v>
      </c>
      <c r="K32" s="61">
        <f>[1]aprile2011!$CB$44</f>
        <v>1093</v>
      </c>
    </row>
    <row r="33" spans="2:12">
      <c r="B33" s="4" t="s">
        <v>112</v>
      </c>
      <c r="C33" s="55">
        <f>[1]maggio2011!$AT$43</f>
        <v>16.569354838709682</v>
      </c>
      <c r="D33" s="56">
        <f>[1]maggio2011!$AT$44</f>
        <v>22.239583333333329</v>
      </c>
      <c r="E33" s="57">
        <f>[1]maggio2011!$AT$45</f>
        <v>12.9375</v>
      </c>
      <c r="F33" s="58">
        <f>[1]maggio2011!$AP$45</f>
        <v>5.7</v>
      </c>
      <c r="G33" s="59">
        <f>[1]maggio2011!$AP$44</f>
        <v>16.8</v>
      </c>
      <c r="H33" s="58">
        <f>[1]maggio2011!$AR$45</f>
        <v>17.5</v>
      </c>
      <c r="I33" s="59">
        <f>[1]maggio2011!$AR$44</f>
        <v>28.7</v>
      </c>
      <c r="J33" s="60">
        <f>[1]maggio2011!$CA$43</f>
        <v>366.83870967741933</v>
      </c>
      <c r="K33" s="61">
        <f>[1]maggio2011!$CB$44</f>
        <v>1208</v>
      </c>
    </row>
    <row r="34" spans="2:12">
      <c r="B34" s="4" t="s">
        <v>113</v>
      </c>
      <c r="C34" s="55">
        <f>[1]giugno2011!$AT$43</f>
        <v>18.201388888888882</v>
      </c>
      <c r="D34" s="56">
        <f>[1]giugno2011!$AT$44</f>
        <v>24.141666666666666</v>
      </c>
      <c r="E34" s="57">
        <f>[1]giugno2011!$AT$45</f>
        <v>12.764583333333333</v>
      </c>
      <c r="F34" s="58">
        <f>[1]giugno2011!$AP$45</f>
        <v>11.3</v>
      </c>
      <c r="G34" s="59">
        <f>[1]giugno2011!$AP$44</f>
        <v>18.3</v>
      </c>
      <c r="H34" s="58">
        <f>[1]giugno2011!$AR$45</f>
        <v>14.5</v>
      </c>
      <c r="I34" s="59">
        <f>[1]giugno2011!$AR$44</f>
        <v>31.1</v>
      </c>
      <c r="J34" s="60">
        <f>[1]giugno2011!$CA$43</f>
        <v>286.96666666666664</v>
      </c>
      <c r="K34" s="61">
        <f>[1]giugno2011!$CB$44</f>
        <v>1311</v>
      </c>
    </row>
    <row r="35" spans="2:12">
      <c r="B35" s="4" t="s">
        <v>114</v>
      </c>
      <c r="C35" s="55">
        <f>[1]luglio2011!$AT$43</f>
        <v>18.848655913978494</v>
      </c>
      <c r="D35" s="56">
        <f>[1]luglio2011!$AT$44</f>
        <v>22.583333333333339</v>
      </c>
      <c r="E35" s="57">
        <f>[1]luglio2011!$AT$45</f>
        <v>14.391666666666667</v>
      </c>
      <c r="F35" s="58">
        <f>[1]luglio2011!$AP$45</f>
        <v>9.4</v>
      </c>
      <c r="G35" s="59">
        <f>[1]luglio2011!$AP$44</f>
        <v>17.8</v>
      </c>
      <c r="H35" s="58">
        <f>[1]luglio2011!$AR$45</f>
        <v>16.5</v>
      </c>
      <c r="I35" s="59">
        <f>[1]luglio2011!$AR$44</f>
        <v>28.8</v>
      </c>
      <c r="J35" s="60">
        <f>[1]luglio2011!$CA$43</f>
        <v>326.80645161290323</v>
      </c>
      <c r="K35" s="61">
        <f>[1]luglio2011!$CB$44</f>
        <v>1222</v>
      </c>
    </row>
    <row r="36" spans="2:12">
      <c r="B36" s="4" t="s">
        <v>115</v>
      </c>
      <c r="C36" s="55">
        <f>[1]agosto2011!$AT$43</f>
        <v>21.485618279569884</v>
      </c>
      <c r="D36" s="56">
        <f>[1]agosto2011!$AT$44</f>
        <v>25.720833333333321</v>
      </c>
      <c r="E36" s="57">
        <f>[1]agosto2011!$AT$45</f>
        <v>17.743750000000002</v>
      </c>
      <c r="F36" s="58">
        <f>[1]agosto2011!$AP$45</f>
        <v>10.4</v>
      </c>
      <c r="G36" s="59">
        <f>[1]agosto2011!$AP$44</f>
        <v>20.6</v>
      </c>
      <c r="H36" s="58">
        <f>[1]agosto2011!$AR$45</f>
        <v>22.1</v>
      </c>
      <c r="I36" s="59">
        <f>[1]agosto2011!$AR$44</f>
        <v>32.6</v>
      </c>
      <c r="J36" s="60">
        <f>[1]agosto2011!$CA$43</f>
        <v>380.48387096774195</v>
      </c>
      <c r="K36" s="61">
        <f>[1]agosto2011!$CB$44</f>
        <v>1109</v>
      </c>
    </row>
    <row r="37" spans="2:12">
      <c r="B37" s="4" t="s">
        <v>116</v>
      </c>
      <c r="C37" s="55">
        <f>[1]settembre2011!$AT$43</f>
        <v>18.578402777777775</v>
      </c>
      <c r="D37" s="56">
        <f>[1]settembre2011!$AT$44</f>
        <v>21.262499999999999</v>
      </c>
      <c r="E37" s="57">
        <f>[1]settembre2011!$AT$45</f>
        <v>13.90208333333333</v>
      </c>
      <c r="F37" s="58">
        <f>[1]settembre2011!$AP$45</f>
        <v>6.5</v>
      </c>
      <c r="G37" s="59">
        <f>[1]settembre2011!$AP$44</f>
        <v>17.600000000000001</v>
      </c>
      <c r="H37" s="58">
        <f>[1]settembre2011!$AR$45</f>
        <v>18.100000000000001</v>
      </c>
      <c r="I37" s="59">
        <f>[1]settembre2011!$AR$44</f>
        <v>28.2</v>
      </c>
      <c r="J37" s="60">
        <f>[1]settembre2011!$CA$43</f>
        <v>306.2</v>
      </c>
      <c r="K37" s="61">
        <f>[1]settembre2011!$CB$44</f>
        <v>1007</v>
      </c>
    </row>
    <row r="38" spans="2:12">
      <c r="B38" s="4" t="s">
        <v>117</v>
      </c>
      <c r="C38" s="55">
        <f>[1]ottobre2011!$AT$43</f>
        <v>11.442405913978495</v>
      </c>
      <c r="D38" s="56">
        <f>[1]ottobre2011!$AT$44</f>
        <v>18.34791666666667</v>
      </c>
      <c r="E38" s="57">
        <f>[1]ottobre2011!$AT$45</f>
        <v>5.4145833333333329</v>
      </c>
      <c r="F38" s="58">
        <f>[1]ottobre2011!$AP$45</f>
        <v>1.9</v>
      </c>
      <c r="G38" s="59">
        <f>[1]ottobre2011!$AP$44</f>
        <v>14.4</v>
      </c>
      <c r="H38" s="58">
        <f>[1]ottobre2011!$AR$45</f>
        <v>7.1</v>
      </c>
      <c r="I38" s="59">
        <f>[1]ottobre2011!$AR$44</f>
        <v>27.3</v>
      </c>
      <c r="J38" s="60">
        <f>[1]ottobre2011!$CA$43</f>
        <v>237.32258064516128</v>
      </c>
      <c r="K38" s="61">
        <f>[1]ottobre2011!$CB$44</f>
        <v>779</v>
      </c>
    </row>
    <row r="39" spans="2:12">
      <c r="B39" s="4" t="s">
        <v>118</v>
      </c>
      <c r="C39" s="55">
        <f>[1]novembre2011!$AT$43</f>
        <v>6.7931944444444436</v>
      </c>
      <c r="D39" s="56">
        <f>[1]novembre2011!$AT$44</f>
        <v>12.041666666666663</v>
      </c>
      <c r="E39" s="57">
        <f>[1]novembre2011!$AT$45</f>
        <v>2.9499999999999997</v>
      </c>
      <c r="F39" s="58">
        <f>[1]novembre2011!$AP$45</f>
        <v>0.5</v>
      </c>
      <c r="G39" s="59">
        <f>[1]novembre2011!$AP$44</f>
        <v>10.8</v>
      </c>
      <c r="H39" s="58">
        <f>[1]novembre2011!$AR$45</f>
        <v>5.7</v>
      </c>
      <c r="I39" s="59">
        <f>[1]novembre2011!$AR$44</f>
        <v>15.3</v>
      </c>
      <c r="J39" s="60">
        <f>[1]novembre2011!$CA$43</f>
        <v>154.23333333333332</v>
      </c>
      <c r="K39" s="61">
        <f>[1]novembre2011!$CB$44</f>
        <v>587</v>
      </c>
    </row>
    <row r="40" spans="2:12">
      <c r="B40" s="4" t="s">
        <v>119</v>
      </c>
      <c r="C40" s="55">
        <f>[1]dicembre2011!$AT$43</f>
        <v>3.8675403225806444</v>
      </c>
      <c r="D40" s="56">
        <f>[1]dicembre2011!$AT$44</f>
        <v>8.4895833333333321</v>
      </c>
      <c r="E40" s="57">
        <f>[1]dicembre2011!$AT$45</f>
        <v>-1.0437499999999997</v>
      </c>
      <c r="F40" s="58">
        <f>[1]dicembre2011!$AP$45</f>
        <v>-3.9</v>
      </c>
      <c r="G40" s="59">
        <f>[1]dicembre2011!$AP$44</f>
        <v>4.8</v>
      </c>
      <c r="H40" s="58">
        <f>[1]dicembre2011!$AR$45</f>
        <v>3.5</v>
      </c>
      <c r="I40" s="59">
        <f>[1]dicembre2011!$AR$44</f>
        <v>14.6</v>
      </c>
      <c r="J40" s="60">
        <f>[1]dicembre2011!$CA$43</f>
        <v>159.58064516129033</v>
      </c>
      <c r="K40" s="61">
        <f>[1]dicembre2011!$CB$44</f>
        <v>534</v>
      </c>
    </row>
    <row r="41" spans="2:12">
      <c r="C41" s="42"/>
      <c r="D41" s="43"/>
      <c r="E41" s="44"/>
      <c r="F41" s="42"/>
      <c r="G41" s="44"/>
      <c r="H41" s="45"/>
      <c r="I41" s="46"/>
      <c r="J41" s="47"/>
      <c r="K41" s="46"/>
    </row>
    <row r="42" spans="2:12">
      <c r="B42" s="4" t="s">
        <v>26</v>
      </c>
      <c r="C42" s="55">
        <f t="shared" ref="C42:K42" si="0">AVERAGE(C29:C40)</f>
        <v>11.901532924773852</v>
      </c>
      <c r="D42" s="56">
        <f t="shared" si="0"/>
        <v>17.034548611111109</v>
      </c>
      <c r="E42" s="57">
        <f t="shared" si="0"/>
        <v>7.3013888888888872</v>
      </c>
      <c r="F42" s="58">
        <f t="shared" si="0"/>
        <v>2.8083333333333331</v>
      </c>
      <c r="G42" s="59">
        <f t="shared" si="0"/>
        <v>12.516666666666667</v>
      </c>
      <c r="H42" s="58">
        <f t="shared" si="0"/>
        <v>10.299999999999999</v>
      </c>
      <c r="I42" s="59">
        <f t="shared" si="0"/>
        <v>23.925000000000001</v>
      </c>
      <c r="J42" s="62">
        <f t="shared" si="0"/>
        <v>260.70967101894519</v>
      </c>
      <c r="K42" s="63">
        <f t="shared" si="0"/>
        <v>912.83333333333337</v>
      </c>
    </row>
    <row r="43" spans="2:12">
      <c r="B43" s="4" t="s">
        <v>27</v>
      </c>
      <c r="C43" s="55">
        <f t="shared" ref="C43:K43" si="1">MAX(C29:C40)</f>
        <v>21.485618279569884</v>
      </c>
      <c r="D43" s="56">
        <f t="shared" si="1"/>
        <v>25.720833333333321</v>
      </c>
      <c r="E43" s="57">
        <f t="shared" si="1"/>
        <v>17.743750000000002</v>
      </c>
      <c r="F43" s="58">
        <f t="shared" si="1"/>
        <v>11.3</v>
      </c>
      <c r="G43" s="59">
        <f t="shared" si="1"/>
        <v>20.6</v>
      </c>
      <c r="H43" s="58">
        <f t="shared" si="1"/>
        <v>22.1</v>
      </c>
      <c r="I43" s="59">
        <f t="shared" si="1"/>
        <v>32.6</v>
      </c>
      <c r="J43" s="64">
        <f t="shared" si="1"/>
        <v>380.48387096774195</v>
      </c>
      <c r="K43" s="61">
        <f t="shared" si="1"/>
        <v>1311</v>
      </c>
    </row>
    <row r="44" spans="2:12" ht="15.75" thickBot="1">
      <c r="B44" s="4" t="s">
        <v>28</v>
      </c>
      <c r="C44" s="65">
        <f t="shared" ref="C44:K44" si="2">MIN(C29:C40)</f>
        <v>1.7127016129032262</v>
      </c>
      <c r="D44" s="66">
        <f t="shared" si="2"/>
        <v>6.0979166666666655</v>
      </c>
      <c r="E44" s="67">
        <f t="shared" si="2"/>
        <v>-1.9916666666666663</v>
      </c>
      <c r="F44" s="68">
        <f t="shared" si="2"/>
        <v>-5.9</v>
      </c>
      <c r="G44" s="69">
        <f t="shared" si="2"/>
        <v>2.7</v>
      </c>
      <c r="H44" s="68">
        <f t="shared" si="2"/>
        <v>0</v>
      </c>
      <c r="I44" s="69">
        <f t="shared" si="2"/>
        <v>14.6</v>
      </c>
      <c r="J44" s="70">
        <f t="shared" si="2"/>
        <v>140.83870967741936</v>
      </c>
      <c r="K44" s="71">
        <f t="shared" si="2"/>
        <v>492</v>
      </c>
    </row>
    <row r="45" spans="2:12" ht="15.75" thickBot="1"/>
    <row r="46" spans="2:12">
      <c r="C46" s="118" t="s">
        <v>87</v>
      </c>
      <c r="D46" s="119"/>
      <c r="E46" s="119"/>
      <c r="F46" s="119"/>
      <c r="G46" s="119"/>
      <c r="H46" s="120"/>
      <c r="I46" s="118" t="s">
        <v>120</v>
      </c>
      <c r="J46" s="119"/>
      <c r="K46" s="119"/>
      <c r="L46" s="121"/>
    </row>
    <row r="47" spans="2:12">
      <c r="C47" s="39" t="s">
        <v>121</v>
      </c>
      <c r="D47" s="48" t="s">
        <v>122</v>
      </c>
      <c r="E47" s="35" t="s">
        <v>19</v>
      </c>
      <c r="F47" s="49" t="s">
        <v>122</v>
      </c>
      <c r="G47" s="50" t="s">
        <v>123</v>
      </c>
      <c r="H47" s="51" t="s">
        <v>124</v>
      </c>
      <c r="I47" s="52" t="s">
        <v>125</v>
      </c>
      <c r="J47" s="53" t="s">
        <v>126</v>
      </c>
      <c r="K47" s="51" t="s">
        <v>127</v>
      </c>
      <c r="L47" s="54" t="s">
        <v>128</v>
      </c>
    </row>
    <row r="48" spans="2:12">
      <c r="B48" s="4" t="s">
        <v>108</v>
      </c>
      <c r="C48" s="72">
        <f>[1]gennaio2011!$BN$43</f>
        <v>9.6000000000000014</v>
      </c>
      <c r="D48" s="72">
        <f>[1]gennaio2011!$BN$44</f>
        <v>2.6000000000000005</v>
      </c>
      <c r="E48" s="73">
        <f>[1]gennaio2011!$BO$43</f>
        <v>7</v>
      </c>
      <c r="F48" s="73">
        <f>[1]gennaio2011!$BO$44</f>
        <v>3</v>
      </c>
      <c r="G48" s="74">
        <f>gennaio2011!G$54</f>
        <v>8</v>
      </c>
      <c r="H48" s="75">
        <f>[1]anno!$G53</f>
        <v>29</v>
      </c>
      <c r="I48" s="76">
        <f>[1]gennaio2011!$BT$44</f>
        <v>20.9</v>
      </c>
      <c r="J48" s="77" t="str">
        <f>[1]gennaio2011!$BU$51</f>
        <v>E</v>
      </c>
      <c r="K48" s="78">
        <f>[1]gennaio2011!$BW$43</f>
        <v>2.1591397849462362</v>
      </c>
      <c r="L48" s="79" t="str">
        <f>[1]gennaio2011!$BW$55</f>
        <v>W</v>
      </c>
    </row>
    <row r="49" spans="2:12">
      <c r="B49" s="4" t="s">
        <v>109</v>
      </c>
      <c r="C49" s="72">
        <f>[1]febbraio2011!$BN$43</f>
        <v>38.999999999999993</v>
      </c>
      <c r="D49" s="72">
        <f>[1]febbraio2011!$BN$44</f>
        <v>21.599999999999991</v>
      </c>
      <c r="E49" s="73">
        <f>[1]febbraio2011!$BO$43</f>
        <v>0</v>
      </c>
      <c r="F49" s="73">
        <f>[1]febbraio2011!$BO$44</f>
        <v>0</v>
      </c>
      <c r="G49" s="74">
        <f>febbraio2011!G$54</f>
        <v>6</v>
      </c>
      <c r="H49" s="75">
        <f>[1]anno!$G54</f>
        <v>23</v>
      </c>
      <c r="I49" s="76">
        <f>[1]febbraio2011!$BT$44</f>
        <v>33.799999999999997</v>
      </c>
      <c r="J49" s="77" t="str">
        <f>[1]febbraio2011!$BU$51</f>
        <v>NNW</v>
      </c>
      <c r="K49" s="78">
        <f>[1]febbraio2011!$BW$43</f>
        <v>3.1965773809523816</v>
      </c>
      <c r="L49" s="79" t="str">
        <f>[1]febbraio2011!$BW$55</f>
        <v>W</v>
      </c>
    </row>
    <row r="50" spans="2:12">
      <c r="B50" s="4" t="s">
        <v>110</v>
      </c>
      <c r="C50" s="72">
        <f>[1]marzo2011!$BN$43</f>
        <v>259.8</v>
      </c>
      <c r="D50" s="72">
        <f>[1]marzo2011!$BN$44</f>
        <v>115.4</v>
      </c>
      <c r="E50" s="73">
        <f>[1]marzo2011!$BO$43</f>
        <v>5</v>
      </c>
      <c r="F50" s="73">
        <f>[1]marzo2011!$BO$44</f>
        <v>5</v>
      </c>
      <c r="G50" s="74">
        <f>marzo2011!G$54</f>
        <v>19</v>
      </c>
      <c r="H50" s="75">
        <f>[1]anno!$G55</f>
        <v>21</v>
      </c>
      <c r="I50" s="76">
        <f>[1]marzo2011!$BT$44</f>
        <v>38.6</v>
      </c>
      <c r="J50" s="77" t="str">
        <f>[1]marzo2011!$BU$51</f>
        <v>WSW</v>
      </c>
      <c r="K50" s="78">
        <f>[1]marzo2011!$BW$43</f>
        <v>3.129704301075269</v>
      </c>
      <c r="L50" s="79" t="str">
        <f>[1]marzo2011!$BW$55</f>
        <v>W</v>
      </c>
    </row>
    <row r="51" spans="2:12">
      <c r="B51" s="4" t="s">
        <v>111</v>
      </c>
      <c r="C51" s="72">
        <f>[1]aprile2011!$BN$43</f>
        <v>52.199999999999996</v>
      </c>
      <c r="D51" s="72">
        <f>[1]aprile2011!$BN$44</f>
        <v>25.799999999999997</v>
      </c>
      <c r="E51" s="73">
        <f>[1]aprile2011!$BO$43</f>
        <v>0</v>
      </c>
      <c r="F51" s="73">
        <f>[1]aprile2011!$BO$44</f>
        <v>0</v>
      </c>
      <c r="G51" s="74">
        <f>aprile2011!G$54</f>
        <v>6</v>
      </c>
      <c r="H51" s="75">
        <f>[1]anno!$G56</f>
        <v>26</v>
      </c>
      <c r="I51" s="76">
        <f>[1]aprile2011!$BT$44</f>
        <v>49.9</v>
      </c>
      <c r="J51" s="77" t="str">
        <f>[1]aprile2011!$BU$51</f>
        <v>W</v>
      </c>
      <c r="K51" s="78">
        <f>[1]aprile2011!$BW$43</f>
        <v>4.3220833333333344</v>
      </c>
      <c r="L51" s="79" t="str">
        <f>[1]aprile2011!$BW$55</f>
        <v>W</v>
      </c>
    </row>
    <row r="52" spans="2:12">
      <c r="B52" s="4" t="s">
        <v>112</v>
      </c>
      <c r="C52" s="72">
        <f>[1]maggio2011!$BN$43</f>
        <v>36.799999999999997</v>
      </c>
      <c r="D52" s="72">
        <f>[1]maggio2011!$BN$44</f>
        <v>11.2</v>
      </c>
      <c r="E52" s="73">
        <f>[1]maggio2011!$BO$43</f>
        <v>0</v>
      </c>
      <c r="F52" s="73">
        <f>[1]maggio2011!$BO$44</f>
        <v>0</v>
      </c>
      <c r="G52" s="74">
        <f>maggio2011!G$54</f>
        <v>11</v>
      </c>
      <c r="H52" s="75">
        <f>[1]anno!$G57</f>
        <v>27</v>
      </c>
      <c r="I52" s="76">
        <f>[1]maggio2011!$BT$44</f>
        <v>51.5</v>
      </c>
      <c r="J52" s="77" t="str">
        <f>[1]maggio2011!$BU$51</f>
        <v>E</v>
      </c>
      <c r="K52" s="78">
        <f>[1]maggio2011!$BW$43</f>
        <v>4.1243279569892461</v>
      </c>
      <c r="L52" s="79" t="str">
        <f>[1]maggio2011!$BW$55</f>
        <v>W</v>
      </c>
    </row>
    <row r="53" spans="2:12">
      <c r="B53" s="4" t="s">
        <v>113</v>
      </c>
      <c r="C53" s="72">
        <f>[1]giugno2011!$BN$43</f>
        <v>240.60000000000002</v>
      </c>
      <c r="D53" s="72">
        <f>[1]giugno2011!$BN$44</f>
        <v>60.800000000000011</v>
      </c>
      <c r="E53" s="73">
        <f>[1]giugno2011!$BO$43</f>
        <v>0</v>
      </c>
      <c r="F53" s="73">
        <f>[1]giugno2011!$BO$44</f>
        <v>0</v>
      </c>
      <c r="G53" s="74">
        <f>giugno2011!G$54</f>
        <v>17</v>
      </c>
      <c r="H53" s="75">
        <f>[1]anno!$G58</f>
        <v>17</v>
      </c>
      <c r="I53" s="76">
        <f>[1]giugno2011!$BT$44</f>
        <v>46.7</v>
      </c>
      <c r="J53" s="77" t="str">
        <f>[1]giugno2011!$BU$51</f>
        <v>WNW</v>
      </c>
      <c r="K53" s="78">
        <f>[1]giugno2011!$BW$43</f>
        <v>3.200416666666666</v>
      </c>
      <c r="L53" s="79" t="str">
        <f>[1]giugno2011!$BW$55</f>
        <v>W</v>
      </c>
    </row>
    <row r="54" spans="2:12">
      <c r="B54" s="4" t="s">
        <v>114</v>
      </c>
      <c r="C54" s="72">
        <f>[1]luglio2011!$BN$43</f>
        <v>332.2</v>
      </c>
      <c r="D54" s="72">
        <f>[1]luglio2011!$BN$44</f>
        <v>88.8</v>
      </c>
      <c r="E54" s="73">
        <f>[1]luglio2011!$BO$43</f>
        <v>0</v>
      </c>
      <c r="F54" s="73">
        <f>[1]luglio2011!$BO$44</f>
        <v>0</v>
      </c>
      <c r="G54" s="74">
        <f>luglio2011!G$54</f>
        <v>18</v>
      </c>
      <c r="H54" s="75">
        <f>[1]anno!$G59</f>
        <v>20</v>
      </c>
      <c r="I54" s="76">
        <f>[1]luglio2011!$BT$44</f>
        <v>61.2</v>
      </c>
      <c r="J54" s="77" t="str">
        <f>[1]luglio2011!$BU$51</f>
        <v>SW</v>
      </c>
      <c r="K54" s="78">
        <f>[1]luglio2011!$BW$43</f>
        <v>3.4457661290322581</v>
      </c>
      <c r="L54" s="79" t="str">
        <f>[1]luglio2011!$BW$55</f>
        <v>W</v>
      </c>
    </row>
    <row r="55" spans="2:12">
      <c r="B55" s="4" t="s">
        <v>115</v>
      </c>
      <c r="C55" s="72">
        <f>[1]agosto2011!$BN$43</f>
        <v>30.800000000000004</v>
      </c>
      <c r="D55" s="72">
        <f>[1]agosto2011!$BN$44</f>
        <v>9.4</v>
      </c>
      <c r="E55" s="73">
        <f>[1]agosto2011!$BO$43</f>
        <v>0</v>
      </c>
      <c r="F55" s="73">
        <f>[1]agosto2011!$BO$44</f>
        <v>0</v>
      </c>
      <c r="G55" s="74">
        <f>agosto2011!G$54</f>
        <v>7</v>
      </c>
      <c r="H55" s="75">
        <f>[1]anno!$G60</f>
        <v>26</v>
      </c>
      <c r="I55" s="76">
        <f>[1]agosto2011!$BT$44</f>
        <v>54.7</v>
      </c>
      <c r="J55" s="77" t="str">
        <f>[1]agosto2011!$BU$51</f>
        <v>W</v>
      </c>
      <c r="K55" s="78">
        <f>[1]agosto2011!$BW$43</f>
        <v>3.8567876344086023</v>
      </c>
      <c r="L55" s="79" t="str">
        <f>[1]agosto2011!$BW$55</f>
        <v>W</v>
      </c>
    </row>
    <row r="56" spans="2:12">
      <c r="B56" s="4" t="s">
        <v>116</v>
      </c>
      <c r="C56" s="72">
        <f>[1]settembre2011!$BN$43</f>
        <v>46.399999999999991</v>
      </c>
      <c r="D56" s="72">
        <f>[1]settembre2011!$BN$44</f>
        <v>13.599999999999996</v>
      </c>
      <c r="E56" s="73">
        <f>[1]settembre2011!$BO$43</f>
        <v>0</v>
      </c>
      <c r="F56" s="73">
        <f>[1]settembre2011!$BO$44</f>
        <v>0</v>
      </c>
      <c r="G56" s="74">
        <f>settembre2011!G$54</f>
        <v>7</v>
      </c>
      <c r="H56" s="75">
        <f>[1]anno!$G61</f>
        <v>24</v>
      </c>
      <c r="I56" s="76">
        <f>[1]settembre2011!$BT$44</f>
        <v>40.200000000000003</v>
      </c>
      <c r="J56" s="77" t="str">
        <f>[1]settembre2011!$BU$51</f>
        <v>WNW</v>
      </c>
      <c r="K56" s="78">
        <f>[1]settembre2011!$BW$43</f>
        <v>3.8835416666666664</v>
      </c>
      <c r="L56" s="79" t="str">
        <f>[1]settembre2011!$BW$55</f>
        <v>W</v>
      </c>
    </row>
    <row r="57" spans="2:12">
      <c r="B57" s="4" t="s">
        <v>117</v>
      </c>
      <c r="C57" s="72">
        <f>[1]ottobre2011!$BN$43</f>
        <v>31</v>
      </c>
      <c r="D57" s="72">
        <f>[1]ottobre2011!$BN$44</f>
        <v>27.4</v>
      </c>
      <c r="E57" s="73">
        <f>[1]ottobre2011!$BO$43</f>
        <v>0</v>
      </c>
      <c r="F57" s="73">
        <f>[1]ottobre2011!$BO$44</f>
        <v>0</v>
      </c>
      <c r="G57" s="74">
        <f>ottobre2011!G$54</f>
        <v>4</v>
      </c>
      <c r="H57" s="75">
        <f>[1]anno!$G62</f>
        <v>29</v>
      </c>
      <c r="I57" s="76">
        <f>[1]ottobre2011!$BT$44</f>
        <v>61.2</v>
      </c>
      <c r="J57" s="77" t="str">
        <f>[1]ottobre2011!$BU$51</f>
        <v>WSW</v>
      </c>
      <c r="K57" s="78">
        <f>[1]ottobre2011!$BW$43</f>
        <v>3.6608198924731181</v>
      </c>
      <c r="L57" s="79" t="str">
        <f>[1]ottobre2011!$BW$55</f>
        <v>W</v>
      </c>
    </row>
    <row r="58" spans="2:12">
      <c r="B58" s="4" t="s">
        <v>118</v>
      </c>
      <c r="C58" s="72">
        <f>[1]novembre2011!$BN$43</f>
        <v>332.6</v>
      </c>
      <c r="D58" s="72">
        <f>[1]novembre2011!$BN$44</f>
        <v>117.40000000000003</v>
      </c>
      <c r="E58" s="73">
        <f>[1]novembre2011!$BO$43</f>
        <v>0</v>
      </c>
      <c r="F58" s="73">
        <f>[1]novembre2011!$BO$44</f>
        <v>0</v>
      </c>
      <c r="G58" s="74">
        <f>novembre2011!G$54</f>
        <v>7</v>
      </c>
      <c r="H58" s="75">
        <f>[1]anno!$G63</f>
        <v>23</v>
      </c>
      <c r="I58" s="76">
        <f>[1]novembre2011!$BT$44</f>
        <v>40.200000000000003</v>
      </c>
      <c r="J58" s="77" t="str">
        <f>[1]novembre2011!$BU$51</f>
        <v>WNW</v>
      </c>
      <c r="K58" s="78">
        <f>[1]novembre2011!$BW$43</f>
        <v>3.305486111111112</v>
      </c>
      <c r="L58" s="79" t="str">
        <f>[1]novembre2011!$BW$55</f>
        <v>W</v>
      </c>
    </row>
    <row r="59" spans="2:12" ht="15.75" thickBot="1">
      <c r="B59" s="4" t="s">
        <v>119</v>
      </c>
      <c r="C59" s="72">
        <f>[1]dicembre2011!$BN$43</f>
        <v>7.4</v>
      </c>
      <c r="D59" s="72">
        <f>[1]dicembre2011!$BN$44</f>
        <v>7.4</v>
      </c>
      <c r="E59" s="73">
        <f>[1]dicembre2011!$BO$43</f>
        <v>0</v>
      </c>
      <c r="F59" s="73">
        <f>[1]dicembre2011!$BO$44</f>
        <v>0</v>
      </c>
      <c r="G59" s="74">
        <f>dicembre2011!G$54</f>
        <v>1</v>
      </c>
      <c r="H59" s="75">
        <f>[1]anno!$G64</f>
        <v>30</v>
      </c>
      <c r="I59" s="76">
        <f>[1]dicembre2011!$BT$44</f>
        <v>49.9</v>
      </c>
      <c r="J59" s="77" t="str">
        <f>[1]dicembre2011!$BU$51</f>
        <v>SW</v>
      </c>
      <c r="K59" s="78">
        <f>[1]dicembre2011!$BW$43</f>
        <v>3.29516129032258</v>
      </c>
      <c r="L59" s="79" t="str">
        <f>[1]dicembre2011!$BW$55</f>
        <v>W</v>
      </c>
    </row>
    <row r="60" spans="2:12">
      <c r="C60" s="72"/>
      <c r="D60" s="72"/>
      <c r="E60" s="73"/>
      <c r="F60" s="80"/>
      <c r="G60" s="81"/>
      <c r="H60" s="82"/>
      <c r="I60" s="83"/>
      <c r="J60" s="84"/>
      <c r="K60" s="85"/>
      <c r="L60" s="86"/>
    </row>
    <row r="61" spans="2:12">
      <c r="B61" s="4" t="s">
        <v>129</v>
      </c>
      <c r="C61" s="72">
        <f t="shared" ref="C61:H61" si="3">SUM(C48:C59)</f>
        <v>1418.4</v>
      </c>
      <c r="D61" s="72">
        <f t="shared" si="3"/>
        <v>501.4</v>
      </c>
      <c r="E61" s="87">
        <f t="shared" si="3"/>
        <v>12</v>
      </c>
      <c r="F61" s="87">
        <f t="shared" si="3"/>
        <v>8</v>
      </c>
      <c r="G61" s="87">
        <f t="shared" si="3"/>
        <v>111</v>
      </c>
      <c r="H61" s="87">
        <f t="shared" si="3"/>
        <v>295</v>
      </c>
      <c r="I61" s="55">
        <f>AVERAGE(I48:I59)</f>
        <v>45.733333333333327</v>
      </c>
      <c r="J61" s="88"/>
      <c r="K61" s="78">
        <f>AVERAGE(K48:K59)</f>
        <v>3.46498434566479</v>
      </c>
      <c r="L61" s="89"/>
    </row>
    <row r="62" spans="2:12">
      <c r="B62" s="4" t="s">
        <v>27</v>
      </c>
      <c r="C62" s="72">
        <f t="shared" ref="C62:I62" si="4">MAX(C48:C59)</f>
        <v>332.6</v>
      </c>
      <c r="D62" s="72">
        <f t="shared" si="4"/>
        <v>117.40000000000003</v>
      </c>
      <c r="E62" s="87">
        <f t="shared" si="4"/>
        <v>7</v>
      </c>
      <c r="F62" s="87">
        <f t="shared" si="4"/>
        <v>5</v>
      </c>
      <c r="G62" s="87">
        <f t="shared" si="4"/>
        <v>19</v>
      </c>
      <c r="H62" s="87">
        <f t="shared" si="4"/>
        <v>30</v>
      </c>
      <c r="I62" s="55">
        <f t="shared" si="4"/>
        <v>61.2</v>
      </c>
      <c r="J62" s="88"/>
      <c r="K62" s="78">
        <f>MAX(K48:K59)</f>
        <v>4.3220833333333344</v>
      </c>
      <c r="L62" s="89"/>
    </row>
    <row r="63" spans="2:12" ht="15.75" thickBot="1">
      <c r="B63" s="4" t="s">
        <v>28</v>
      </c>
      <c r="C63" s="72">
        <f t="shared" ref="C63:I63" si="5">MIN(C48:C59)</f>
        <v>7.4</v>
      </c>
      <c r="D63" s="72">
        <f t="shared" si="5"/>
        <v>2.6000000000000005</v>
      </c>
      <c r="E63" s="90">
        <f t="shared" si="5"/>
        <v>0</v>
      </c>
      <c r="F63" s="90">
        <f t="shared" si="5"/>
        <v>0</v>
      </c>
      <c r="G63" s="90">
        <f t="shared" si="5"/>
        <v>1</v>
      </c>
      <c r="H63" s="90">
        <f t="shared" si="5"/>
        <v>17</v>
      </c>
      <c r="I63" s="65">
        <f t="shared" si="5"/>
        <v>20.9</v>
      </c>
      <c r="J63" s="91"/>
      <c r="K63" s="78">
        <f>MIN(K48:K59)</f>
        <v>2.1591397849462362</v>
      </c>
      <c r="L63" s="92"/>
    </row>
  </sheetData>
  <mergeCells count="8">
    <mergeCell ref="C46:H46"/>
    <mergeCell ref="I46:L46"/>
    <mergeCell ref="A4:B4"/>
    <mergeCell ref="C26:I26"/>
    <mergeCell ref="J26:K26"/>
    <mergeCell ref="C27:E27"/>
    <mergeCell ref="F27:G27"/>
    <mergeCell ref="H27:I27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Q225"/>
  <sheetViews>
    <sheetView workbookViewId="0">
      <selection activeCell="L225" sqref="L225"/>
    </sheetView>
  </sheetViews>
  <sheetFormatPr defaultRowHeight="15"/>
  <cols>
    <col min="4" max="4" width="11.5703125" customWidth="1"/>
    <col min="9" max="9" width="13.85546875" customWidth="1"/>
    <col min="10" max="10" width="10.42578125" bestFit="1" customWidth="1"/>
  </cols>
  <sheetData>
    <row r="1" spans="1:17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ht="27.75">
      <c r="A2" s="1" t="s">
        <v>0</v>
      </c>
      <c r="E2" s="10"/>
      <c r="F2" s="4"/>
      <c r="G2" s="10"/>
      <c r="H2" s="10"/>
      <c r="I2" s="10"/>
      <c r="J2" s="2" t="s">
        <v>1</v>
      </c>
      <c r="M2" s="1"/>
      <c r="P2" s="10"/>
      <c r="Q2" s="10"/>
    </row>
    <row r="3" spans="1:17" ht="20.25">
      <c r="A3" s="3" t="s">
        <v>2</v>
      </c>
      <c r="E3" s="10"/>
      <c r="F3" s="10"/>
      <c r="G3" s="10"/>
      <c r="H3" s="10"/>
      <c r="I3" s="10"/>
      <c r="J3" s="2" t="s">
        <v>3</v>
      </c>
      <c r="K3" s="4"/>
      <c r="L3" s="4"/>
      <c r="M3" s="4"/>
      <c r="N3" s="4"/>
      <c r="O3" s="4"/>
      <c r="P3" s="10"/>
      <c r="Q3" s="10"/>
    </row>
    <row r="4" spans="1:17" ht="18">
      <c r="A4" s="114" t="s">
        <v>4</v>
      </c>
      <c r="B4" s="114"/>
      <c r="C4" s="4"/>
      <c r="E4" s="10"/>
      <c r="F4" s="10"/>
      <c r="G4" s="10"/>
      <c r="H4" s="10"/>
      <c r="I4" s="10"/>
      <c r="J4" s="4"/>
      <c r="K4" s="4"/>
      <c r="L4" s="2" t="s">
        <v>5</v>
      </c>
      <c r="M4" s="4"/>
      <c r="N4" s="4"/>
      <c r="O4" s="2" t="s">
        <v>6</v>
      </c>
      <c r="P4" s="10"/>
      <c r="Q4" s="10"/>
    </row>
    <row r="5" spans="1:17" ht="23.25">
      <c r="A5" s="5" t="s">
        <v>7</v>
      </c>
      <c r="E5" s="10"/>
      <c r="F5" s="10"/>
      <c r="G5" s="4"/>
      <c r="H5" s="10"/>
      <c r="I5" s="10"/>
      <c r="J5" s="4"/>
      <c r="K5" s="4"/>
      <c r="L5" s="2" t="s">
        <v>8</v>
      </c>
      <c r="M5" s="4"/>
      <c r="N5" s="4"/>
      <c r="O5" s="2" t="s">
        <v>9</v>
      </c>
      <c r="P5" s="10"/>
      <c r="Q5" s="10"/>
    </row>
    <row r="6" spans="1:17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L6" s="2" t="s">
        <v>11</v>
      </c>
      <c r="M6" s="4"/>
      <c r="N6" s="4"/>
      <c r="P6" s="10"/>
      <c r="Q6" s="10"/>
    </row>
    <row r="7" spans="1:17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>
      <c r="A8" s="6" t="s">
        <v>130</v>
      </c>
      <c r="B8" s="6"/>
      <c r="C8" s="6"/>
      <c r="D8" s="6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pans="1:17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>
      <c r="A10" s="4" t="s">
        <v>131</v>
      </c>
      <c r="B10" s="4"/>
      <c r="C10" s="4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</row>
    <row r="11" spans="1:17">
      <c r="A11" s="26" t="s">
        <v>132</v>
      </c>
      <c r="B11" s="26" t="s">
        <v>13</v>
      </c>
      <c r="C11" s="26" t="s">
        <v>133</v>
      </c>
      <c r="D11" s="26" t="s">
        <v>134</v>
      </c>
      <c r="E11" s="26" t="s">
        <v>135</v>
      </c>
      <c r="F11" s="26" t="s">
        <v>136</v>
      </c>
      <c r="G11" s="26" t="s">
        <v>137</v>
      </c>
      <c r="H11" s="26" t="s">
        <v>138</v>
      </c>
      <c r="I11" s="26" t="s">
        <v>139</v>
      </c>
      <c r="J11" s="26" t="s">
        <v>140</v>
      </c>
      <c r="K11" s="26" t="s">
        <v>141</v>
      </c>
      <c r="L11" s="26" t="s">
        <v>142</v>
      </c>
      <c r="M11" s="26" t="s">
        <v>143</v>
      </c>
      <c r="N11" s="26" t="s">
        <v>56</v>
      </c>
      <c r="O11" s="26" t="s">
        <v>27</v>
      </c>
      <c r="P11" s="26" t="s">
        <v>28</v>
      </c>
      <c r="Q11" s="26" t="s">
        <v>132</v>
      </c>
    </row>
    <row r="12" spans="1:17">
      <c r="A12" s="94">
        <v>2011</v>
      </c>
      <c r="B12" s="95">
        <f>[1]gennaio2011!$AT$43</f>
        <v>1.7127016129032262</v>
      </c>
      <c r="C12" s="95">
        <f>[1]febbraio2011!$AT$43</f>
        <v>4.590476190476191</v>
      </c>
      <c r="D12" s="95">
        <f>[1]marzo2011!$AT$43</f>
        <v>6.9757392473118287</v>
      </c>
      <c r="E12" s="95">
        <f>[1]aprile2011!$AT$43</f>
        <v>13.752916666666664</v>
      </c>
      <c r="F12" s="95">
        <f>[1]maggio2011!$AT$43</f>
        <v>16.569354838709682</v>
      </c>
      <c r="G12" s="95">
        <f>[1]giugno2011!$AT$43</f>
        <v>18.201388888888882</v>
      </c>
      <c r="H12" s="95">
        <f>[1]luglio2011!$AT$43</f>
        <v>18.848655913978494</v>
      </c>
      <c r="I12" s="95">
        <f>[1]agosto2011!$AT$43</f>
        <v>21.485618279569884</v>
      </c>
      <c r="J12" s="95">
        <f>[1]settembre2011!$AT$43</f>
        <v>18.578402777777775</v>
      </c>
      <c r="K12" s="95">
        <f>[1]ottobre2011!$AT$43</f>
        <v>11.442405913978495</v>
      </c>
      <c r="L12" s="95">
        <f>[1]novembre2011!$AT$43</f>
        <v>6.7931944444444436</v>
      </c>
      <c r="M12" s="95">
        <f>[1]dicembre2011!$AT$43</f>
        <v>3.8675403225806444</v>
      </c>
      <c r="N12" s="95">
        <f>AVERAGE(B12:M12)</f>
        <v>11.901532924773852</v>
      </c>
      <c r="O12" s="95">
        <f>MAX(B12:M12)</f>
        <v>21.485618279569884</v>
      </c>
      <c r="P12" s="95">
        <f>MIN(B12:M12)</f>
        <v>1.7127016129032262</v>
      </c>
      <c r="Q12" s="94">
        <v>2011</v>
      </c>
    </row>
    <row r="13" spans="1:17">
      <c r="A13" s="26">
        <v>2010</v>
      </c>
      <c r="B13" s="95">
        <f>[2]gennaio2010!$AT$43</f>
        <v>-0.13635752688172054</v>
      </c>
      <c r="C13" s="95">
        <f>[2]febbraio2010!$AT$43</f>
        <v>2.3730654761904764</v>
      </c>
      <c r="D13" s="95">
        <f>[2]marzo2010!$AT$43</f>
        <v>5.8616497194950901</v>
      </c>
      <c r="E13" s="95">
        <f>[2]aprile2010!$AT$43</f>
        <v>11.037509920634921</v>
      </c>
      <c r="F13" s="95">
        <f>[2]maggio2010!$AT$43</f>
        <v>13.622849462365588</v>
      </c>
      <c r="G13" s="95">
        <f>[2]giugno2010!$AT$43</f>
        <v>18.571874999999999</v>
      </c>
      <c r="H13" s="95">
        <f>[2]luglio2010!$AT$43</f>
        <v>22.482123655913977</v>
      </c>
      <c r="I13" s="95">
        <f>[2]agosto2010!$AT$43</f>
        <v>19.177553763440866</v>
      </c>
      <c r="J13" s="95">
        <f>[2]settembre2010!$AT$43</f>
        <v>15.34395833333333</v>
      </c>
      <c r="K13" s="95">
        <f>[2]ottobre2010!$AT$43</f>
        <v>9.7190188172043026</v>
      </c>
      <c r="L13" s="95">
        <f>[2]novembre2010!$AT$43</f>
        <v>6.148958333333332</v>
      </c>
      <c r="M13" s="95">
        <f>[2]dicembre2010!$AT$43</f>
        <v>0.40295698924731221</v>
      </c>
      <c r="N13" s="95">
        <f>AVERAGE(B13:M13)</f>
        <v>10.383763495356456</v>
      </c>
      <c r="O13" s="95">
        <f>MAX(B13:M13)</f>
        <v>22.482123655913977</v>
      </c>
      <c r="P13" s="95">
        <f>MIN(B13:M13)</f>
        <v>-0.13635752688172054</v>
      </c>
      <c r="Q13" s="26">
        <v>2010</v>
      </c>
    </row>
    <row r="14" spans="1:17">
      <c r="A14" s="26">
        <v>2009</v>
      </c>
      <c r="B14" s="95">
        <f>'[24]sint2009-01'!$D$40</f>
        <v>1.017741935483871</v>
      </c>
      <c r="C14" s="95">
        <f>'[24]sint2009-02'!$D$40</f>
        <v>3.2348214285714287</v>
      </c>
      <c r="D14" s="95">
        <f>'[24]sint2009-03'!$D$40</f>
        <v>7.6231387330528273</v>
      </c>
      <c r="E14" s="95">
        <f>'[24]sint2009-04'!$D$40</f>
        <v>11.396963383838385</v>
      </c>
      <c r="F14" s="95">
        <f>'[24]sint2009-05'!$D$40</f>
        <v>17.379399736902311</v>
      </c>
      <c r="G14" s="95">
        <f>'[24]sint2009-06'!$D$40</f>
        <v>19.043680555555557</v>
      </c>
      <c r="H14" s="95">
        <f>'[24]sint2009-07'!$D$40</f>
        <v>20.904973118279571</v>
      </c>
      <c r="I14" s="95">
        <f>'[24]sint2009-08'!$D$40</f>
        <v>21.934139784946229</v>
      </c>
      <c r="J14" s="95">
        <f>'[24]sint2009-09'!$D$40</f>
        <v>17.247291666666669</v>
      </c>
      <c r="K14" s="95">
        <f>'[24]sint2009-10'!$D$40</f>
        <v>11.146370967741934</v>
      </c>
      <c r="L14" s="95">
        <f>'[24]sint2009-11'!$D$40</f>
        <v>6.7295833333333333</v>
      </c>
      <c r="M14" s="95">
        <f>'[24]sint2009-12'!$D$40</f>
        <v>1.4073924731182794</v>
      </c>
      <c r="N14" s="95">
        <f t="shared" ref="N14:N34" si="0">AVERAGE(B14:M14)</f>
        <v>11.588791426457533</v>
      </c>
      <c r="O14" s="95">
        <f t="shared" ref="O14:O34" si="1">MAX(B14:M14)</f>
        <v>21.934139784946229</v>
      </c>
      <c r="P14" s="95">
        <f t="shared" ref="P14:P34" si="2">MIN(B14:M14)</f>
        <v>1.017741935483871</v>
      </c>
      <c r="Q14" s="26">
        <v>2009</v>
      </c>
    </row>
    <row r="15" spans="1:17">
      <c r="A15" s="26">
        <v>2008</v>
      </c>
      <c r="B15" s="95">
        <f>'[25]sint2008-01'!$D$40</f>
        <v>3.5693548387096774</v>
      </c>
      <c r="C15" s="95">
        <f>'[25]sint2008-02'!$D$40</f>
        <v>4.149137931034482</v>
      </c>
      <c r="D15" s="95">
        <f>'[25]sint2008-03'!$D$40</f>
        <v>7.731451612903224</v>
      </c>
      <c r="E15" s="95">
        <f>'[25]sint2008-04'!$D$40</f>
        <v>9.9850000000000012</v>
      </c>
      <c r="F15" s="95">
        <f>'[25]sint2008-05'!$D$40</f>
        <v>15.277419354838708</v>
      </c>
      <c r="G15" s="95">
        <f>'[25]sint2008-06'!$D$40</f>
        <v>19.249999999999996</v>
      </c>
      <c r="H15" s="95">
        <f>'[25]sint2008-07'!$D$40</f>
        <v>20.901612903225804</v>
      </c>
      <c r="I15" s="95">
        <f>'[25]sint2008-08'!$D$40</f>
        <v>20.813709677419361</v>
      </c>
      <c r="J15" s="95">
        <f>'[25]sint2008-09'!$D$40</f>
        <v>16.065833333333334</v>
      </c>
      <c r="K15" s="95">
        <f>'[25]sint2008-10'!$D$40</f>
        <v>12.652419354838708</v>
      </c>
      <c r="L15" s="95">
        <f>'[25]sint2008-11'!$D$40</f>
        <v>6.6441666666666688</v>
      </c>
      <c r="M15" s="95">
        <f>'[25]sint2008-12'!$D$40</f>
        <v>2.5096774193548392</v>
      </c>
      <c r="N15" s="95">
        <f t="shared" si="0"/>
        <v>11.629148591027066</v>
      </c>
      <c r="O15" s="95">
        <f t="shared" si="1"/>
        <v>20.901612903225804</v>
      </c>
      <c r="P15" s="95">
        <f t="shared" si="2"/>
        <v>2.5096774193548392</v>
      </c>
      <c r="Q15" s="26">
        <v>2008</v>
      </c>
    </row>
    <row r="16" spans="1:17">
      <c r="A16" s="26">
        <v>2007</v>
      </c>
      <c r="B16" s="95">
        <f>'[26]sint2007-01'!$D$40</f>
        <v>4.9266129032258057</v>
      </c>
      <c r="C16" s="95">
        <f>'[26]sint2007-02'!$D$40</f>
        <v>5.5669642857142856</v>
      </c>
      <c r="D16" s="95">
        <f>'[26]sint2007-03'!$D$40</f>
        <v>8.502419354838711</v>
      </c>
      <c r="E16" s="95">
        <f>'[26]sint2007-04'!$D$40</f>
        <v>15.17</v>
      </c>
      <c r="F16" s="95">
        <f>'[26]sint2007-05'!$D$40</f>
        <v>16.391129032258064</v>
      </c>
      <c r="G16" s="95">
        <f>'[26]sint2007-06'!$D$40</f>
        <v>19.150833333333331</v>
      </c>
      <c r="H16" s="95">
        <f>'[26]sint2007-07'!$D$40</f>
        <v>21.658064516129031</v>
      </c>
      <c r="I16" s="95">
        <f>'[26]sint2007-08'!$D$40</f>
        <v>19.856451612903225</v>
      </c>
      <c r="J16" s="95">
        <f>'[26]sint2007-09'!$D$40</f>
        <v>16.192499999999999</v>
      </c>
      <c r="K16" s="95">
        <f>'[26]sint2007-10'!$D$40</f>
        <v>11.886290322580642</v>
      </c>
      <c r="L16" s="95">
        <f>'[26]sint2007-11'!$D$40</f>
        <v>5.3416666666666659</v>
      </c>
      <c r="M16" s="95">
        <f>'[26]sint2007-12'!$D$40</f>
        <v>2.5677419354838715</v>
      </c>
      <c r="N16" s="95">
        <f t="shared" si="0"/>
        <v>12.26755616359447</v>
      </c>
      <c r="O16" s="95">
        <f t="shared" si="1"/>
        <v>21.658064516129031</v>
      </c>
      <c r="P16" s="95">
        <f t="shared" si="2"/>
        <v>2.5677419354838715</v>
      </c>
      <c r="Q16" s="26">
        <v>2007</v>
      </c>
    </row>
    <row r="17" spans="1:17">
      <c r="A17" s="26">
        <v>2006</v>
      </c>
      <c r="B17" s="95">
        <f>'[27]sint2006-01'!$D$40</f>
        <v>0.27258064516129032</v>
      </c>
      <c r="C17" s="95">
        <f>'[27]sint2006-02'!$D$40</f>
        <v>1.8830357142857146</v>
      </c>
      <c r="D17" s="95">
        <f>'[27]sint2006-03'!$D$40</f>
        <v>5.7967741935483881</v>
      </c>
      <c r="E17" s="95">
        <f>'[27]sint2006-04'!$D$40</f>
        <v>11.57</v>
      </c>
      <c r="F17" s="95">
        <f>'[27]sint2006-05'!$D$40</f>
        <v>15.604838709677418</v>
      </c>
      <c r="G17" s="95">
        <f>'[27]sint2006-06'!$D$40</f>
        <v>19.993333333333332</v>
      </c>
      <c r="H17" s="95">
        <f>'[27]sint2006-07'!$D$40</f>
        <v>23.70322580645162</v>
      </c>
      <c r="I17" s="95">
        <f>'[27]sint2006-08'!$D$40</f>
        <v>18.912903225806449</v>
      </c>
      <c r="J17" s="95">
        <f>'[27]sint2006-09'!$D$40</f>
        <v>18.561666666666664</v>
      </c>
      <c r="K17" s="95">
        <f>'[27]sint2006-10'!$D$40</f>
        <v>13.687903225806449</v>
      </c>
      <c r="L17" s="95">
        <f>'[27]sint2006-11'!$D$40</f>
        <v>7.84</v>
      </c>
      <c r="M17" s="95">
        <f>'[27]sint2006-12'!$D$40</f>
        <v>3.9935483870967747</v>
      </c>
      <c r="N17" s="95">
        <f t="shared" si="0"/>
        <v>11.818317492319508</v>
      </c>
      <c r="O17" s="95">
        <f t="shared" si="1"/>
        <v>23.70322580645162</v>
      </c>
      <c r="P17" s="95">
        <f t="shared" si="2"/>
        <v>0.27258064516129032</v>
      </c>
      <c r="Q17" s="26">
        <v>2006</v>
      </c>
    </row>
    <row r="18" spans="1:17">
      <c r="A18" s="26">
        <v>2005</v>
      </c>
      <c r="B18" s="95">
        <f>'[28]sint2005-01'!$D$40</f>
        <v>1.7137096774193548</v>
      </c>
      <c r="C18" s="95">
        <f>'[28]sint2005-02'!$D$40</f>
        <v>0.84642857142857131</v>
      </c>
      <c r="D18" s="95">
        <f>'[28]sint2005-03'!$D$40</f>
        <v>6.8161290322580639</v>
      </c>
      <c r="E18" s="95">
        <f>'[28]sint2005-04'!$D$40</f>
        <v>10.395000000000001</v>
      </c>
      <c r="F18" s="95">
        <f>'[28]sint2005-05'!$D$40</f>
        <v>16.264516129032256</v>
      </c>
      <c r="G18" s="95">
        <f>'[28]sint2005-06'!$D$40</f>
        <v>20.528333333333329</v>
      </c>
      <c r="H18" s="95">
        <f>'[28]sint2005-07'!$D$40</f>
        <v>21.323387096774194</v>
      </c>
      <c r="I18" s="95">
        <f>'[28]sint2005-08'!$D$40</f>
        <v>19.491129032258069</v>
      </c>
      <c r="J18" s="95">
        <f>'[28]sint2005-09'!$D$40</f>
        <v>17.255833333333335</v>
      </c>
      <c r="K18" s="95">
        <f>'[28]sint2005-10'!$D$40</f>
        <v>11.730645161290321</v>
      </c>
      <c r="L18" s="95">
        <f>'[28]sint2005-11'!$D$40</f>
        <v>5.44</v>
      </c>
      <c r="M18" s="95">
        <f>'[28]sint2005-12'!$D$40</f>
        <v>0.57661290322580649</v>
      </c>
      <c r="N18" s="95">
        <f t="shared" si="0"/>
        <v>11.031810355862776</v>
      </c>
      <c r="O18" s="95">
        <f t="shared" si="1"/>
        <v>21.323387096774194</v>
      </c>
      <c r="P18" s="95">
        <f t="shared" si="2"/>
        <v>0.57661290322580649</v>
      </c>
      <c r="Q18" s="26">
        <v>2005</v>
      </c>
    </row>
    <row r="19" spans="1:17">
      <c r="A19" s="26">
        <v>2004</v>
      </c>
      <c r="B19" s="95">
        <f>'[29]sint2004-01'!$D$40</f>
        <v>1.7717741935483871</v>
      </c>
      <c r="C19" s="95">
        <f>'[29]sint2004-02'!$D$40</f>
        <v>3.1594827586206899</v>
      </c>
      <c r="D19" s="95">
        <f>'[29]sint2004-03'!$D$40</f>
        <v>6.6137096774193544</v>
      </c>
      <c r="E19" s="95">
        <f>'[29]sint2004-04'!$D$40</f>
        <v>10.430833333333332</v>
      </c>
      <c r="F19" s="95">
        <f>'[29]sint2004-05'!$D$40</f>
        <v>13.764516129032257</v>
      </c>
      <c r="G19" s="95">
        <f>'[29]sint2004-06'!$D$40</f>
        <v>19.276666666666664</v>
      </c>
      <c r="H19" s="95">
        <f>'[37]sint2004-07'!$D$40</f>
        <v>20.66532258064516</v>
      </c>
      <c r="I19" s="95">
        <f>'[37]sint2004-08'!$D$40</f>
        <v>20.639516129032259</v>
      </c>
      <c r="J19" s="95">
        <f>'[37]sint2004-09'!$D$40</f>
        <v>17.39083333333333</v>
      </c>
      <c r="K19" s="95">
        <f>'[37]sint2004-10'!$D$40</f>
        <v>12.881451612903225</v>
      </c>
      <c r="L19" s="95">
        <f>'[37]sint2004-11'!$D$40</f>
        <v>6.645833333333333</v>
      </c>
      <c r="M19" s="95">
        <f>'[37]sint2004-12'!$D$40</f>
        <v>3.4903225806451608</v>
      </c>
      <c r="N19" s="95">
        <f t="shared" si="0"/>
        <v>11.394188527376096</v>
      </c>
      <c r="O19" s="95">
        <f t="shared" si="1"/>
        <v>20.66532258064516</v>
      </c>
      <c r="P19" s="95">
        <f t="shared" si="2"/>
        <v>1.7717741935483871</v>
      </c>
      <c r="Q19" s="26">
        <v>2004</v>
      </c>
    </row>
    <row r="20" spans="1:17">
      <c r="A20" s="26">
        <v>2003</v>
      </c>
      <c r="B20" s="95">
        <f>'[30]sint2003-01'!$D$40</f>
        <v>1.9798387096774197</v>
      </c>
      <c r="C20" s="95">
        <f>'[30]sint2003-02'!$D$40</f>
        <v>0.11160714285714292</v>
      </c>
      <c r="D20" s="95">
        <f>'[30]sint2003-03'!$D$40</f>
        <v>7.8596774193548367</v>
      </c>
      <c r="E20" s="95">
        <f>'[30]sint2003-04'!$D$40</f>
        <v>10.511666666666665</v>
      </c>
      <c r="F20" s="95">
        <f>'[30]sint2003-05'!$D$40</f>
        <v>17.004838709677419</v>
      </c>
      <c r="G20" s="95">
        <f>'[30]sint2003-06'!$D$40</f>
        <v>23.049166666666672</v>
      </c>
      <c r="H20" s="95">
        <f>'[38]sint2003-07'!$D$40</f>
        <v>22.459677419354836</v>
      </c>
      <c r="I20" s="95">
        <f>'[38]sint2003-08'!$D$40</f>
        <v>23.720161290322583</v>
      </c>
      <c r="J20" s="95">
        <f>'[38]sint2003-09'!$D$40</f>
        <v>16.302499999999998</v>
      </c>
      <c r="K20" s="95">
        <f>'[38]sint2003-10'!$D$40</f>
        <v>9.6693548387096779</v>
      </c>
      <c r="L20" s="95">
        <f>'[38]sint2003-11'!$D$40</f>
        <v>6.605833333333333</v>
      </c>
      <c r="M20" s="95">
        <f>'[38]sint2003-12'!$D$40</f>
        <v>2.9830645161290317</v>
      </c>
      <c r="N20" s="95">
        <f t="shared" si="0"/>
        <v>11.854782226062467</v>
      </c>
      <c r="O20" s="95">
        <f t="shared" si="1"/>
        <v>23.720161290322583</v>
      </c>
      <c r="P20" s="95">
        <f t="shared" si="2"/>
        <v>0.11160714285714292</v>
      </c>
      <c r="Q20" s="26">
        <v>2003</v>
      </c>
    </row>
    <row r="21" spans="1:17">
      <c r="A21" s="26">
        <v>2002</v>
      </c>
      <c r="B21" s="95">
        <f>'[31]sint2002-01'!$D$40</f>
        <v>0.95000000000000007</v>
      </c>
      <c r="C21" s="95">
        <f>'[31]sint2002-02'!$D$40</f>
        <v>4.8330357142857148</v>
      </c>
      <c r="D21" s="95">
        <f>'[31]sint2002-03'!$D$40</f>
        <v>8.9911290322580655</v>
      </c>
      <c r="E21" s="95">
        <f>'[31]sint2002-04'!$D$40</f>
        <v>10.765833333333335</v>
      </c>
      <c r="F21" s="95">
        <f>'[31]sint2002-05'!$D$40</f>
        <v>14.139516129032257</v>
      </c>
      <c r="G21" s="95">
        <f>'[31]sint2002-06'!$D$40</f>
        <v>20.438333333333333</v>
      </c>
      <c r="H21" s="95">
        <f>'[39]sint2002-07'!$D$40</f>
        <v>19.966935483870966</v>
      </c>
      <c r="I21" s="95">
        <f>'[39]sint2002-08'!$D$40</f>
        <v>19.543548387096774</v>
      </c>
      <c r="J21" s="95">
        <f>'[39]sint2002-09'!$D$40</f>
        <v>16.084166666666665</v>
      </c>
      <c r="K21" s="95">
        <f>'[39]sint2002-10'!$D$40</f>
        <v>11.715322580645163</v>
      </c>
      <c r="L21" s="95">
        <f>'[39]sint2002-11'!$D$40</f>
        <v>7.5033333333333339</v>
      </c>
      <c r="M21" s="95">
        <f>'[39]sint2002-12'!$D$40</f>
        <v>3.8209677419354842</v>
      </c>
      <c r="N21" s="95">
        <f t="shared" si="0"/>
        <v>11.562676811315924</v>
      </c>
      <c r="O21" s="95">
        <f t="shared" si="1"/>
        <v>20.438333333333333</v>
      </c>
      <c r="P21" s="95">
        <f t="shared" si="2"/>
        <v>0.95000000000000007</v>
      </c>
      <c r="Q21" s="26">
        <v>2002</v>
      </c>
    </row>
    <row r="22" spans="1:17">
      <c r="A22" s="26">
        <v>2001</v>
      </c>
      <c r="B22" s="95">
        <f>'[32]sint2001-01'!$D$40</f>
        <v>1.639516129032258</v>
      </c>
      <c r="C22" s="95">
        <f>'[32]sint2001-02'!$D$40</f>
        <v>4.4446428571428571</v>
      </c>
      <c r="D22" s="95">
        <f>'[32]sint2001-03'!$D$40</f>
        <v>8.0846774193548381</v>
      </c>
      <c r="E22" s="95">
        <f>'[32]sint2001-04'!$D$40</f>
        <v>9.8458333333333332</v>
      </c>
      <c r="F22" s="95">
        <f>'[32]sint2001-05'!$D$40</f>
        <v>16.52016129032258</v>
      </c>
      <c r="G22" s="95">
        <f>'[32]sint2001-06'!$D$40</f>
        <v>18.19083333333333</v>
      </c>
      <c r="H22" s="95">
        <f>'[32]sint2001-07'!$D$40</f>
        <v>20.512096774193544</v>
      </c>
      <c r="I22" s="95">
        <f>'[41]sint2001-08'!$D$40</f>
        <v>21.933064516129029</v>
      </c>
      <c r="J22" s="95">
        <f>'[41]sint2001-09'!$D$40</f>
        <v>14.244166666666668</v>
      </c>
      <c r="K22" s="95">
        <f>'[41]sint2001-10'!$D$40</f>
        <v>14.467741935483874</v>
      </c>
      <c r="L22" s="95">
        <f>'[41]sint2001-11'!$D$40</f>
        <v>5.56</v>
      </c>
      <c r="M22" s="95">
        <f>'[41]sint2001-12'!$D$40</f>
        <v>0.21612903225806462</v>
      </c>
      <c r="N22" s="95">
        <f t="shared" si="0"/>
        <v>11.304905273937534</v>
      </c>
      <c r="O22" s="95">
        <f t="shared" si="1"/>
        <v>21.933064516129029</v>
      </c>
      <c r="P22" s="95">
        <f t="shared" si="2"/>
        <v>0.21612903225806462</v>
      </c>
      <c r="Q22" s="26">
        <v>2001</v>
      </c>
    </row>
    <row r="23" spans="1:17">
      <c r="A23" s="26">
        <v>2000</v>
      </c>
      <c r="B23" s="95">
        <f>'[33]sint2000-01'!$D$40</f>
        <v>1.2225806451612902</v>
      </c>
      <c r="C23" s="95">
        <f>'[33]sint2000-02'!$D$40</f>
        <v>4.5775862068965507</v>
      </c>
      <c r="D23" s="95">
        <f>'[33]sint2000-03'!$D$40</f>
        <v>7.879032258064516</v>
      </c>
      <c r="E23" s="95">
        <f>'[33]sint2000-04'!$D$40</f>
        <v>10.776666666666666</v>
      </c>
      <c r="F23" s="95">
        <f>'[33]sint2000-05'!$D$40</f>
        <v>16.47983870967742</v>
      </c>
      <c r="G23" s="95">
        <f>'[33]sint2000-06'!$D$40</f>
        <v>19.506666666666661</v>
      </c>
      <c r="H23" s="95">
        <f>'[40]sint2000-7'!$D$40</f>
        <v>18.866129032258062</v>
      </c>
      <c r="I23" s="95">
        <f>'[40]sint2000-8'!$D$40</f>
        <v>21.128225806451614</v>
      </c>
      <c r="J23" s="95">
        <f>'[40]sint2000-9'!$D$40</f>
        <v>17.23833333333333</v>
      </c>
      <c r="K23" s="95">
        <f>'[40]sint2000-10'!$D$40</f>
        <v>11.82258064516129</v>
      </c>
      <c r="L23" s="95">
        <f>'[40]sint2000-11'!$D$40</f>
        <v>5.7433333333333332</v>
      </c>
      <c r="M23" s="95">
        <f>'[40]sint2000-12'!$D$40</f>
        <v>3.782258064516129</v>
      </c>
      <c r="N23" s="11">
        <f t="shared" si="0"/>
        <v>11.585269280682239</v>
      </c>
      <c r="O23" s="11">
        <f t="shared" si="1"/>
        <v>21.128225806451614</v>
      </c>
      <c r="P23" s="11">
        <f t="shared" si="2"/>
        <v>1.2225806451612902</v>
      </c>
      <c r="Q23" s="26">
        <v>2000</v>
      </c>
    </row>
    <row r="24" spans="1:17">
      <c r="A24" s="26">
        <v>1999</v>
      </c>
      <c r="B24" s="95">
        <f>[34]genn99!$D$40</f>
        <v>3.2137096774193554</v>
      </c>
      <c r="C24" s="95">
        <f>[34]febb99!$D$40</f>
        <v>2.8517857142857141</v>
      </c>
      <c r="D24" s="95">
        <f>[34]mar99!$D$40</f>
        <v>7.3096774193548386</v>
      </c>
      <c r="E24" s="95">
        <f>[34]apr99!$D$40</f>
        <v>10.826666666666666</v>
      </c>
      <c r="F24" s="95">
        <f>[34]magg99!$D$40</f>
        <v>16.259677419354837</v>
      </c>
      <c r="G24" s="95">
        <f>[34]giugno99!$D$40</f>
        <v>17.86</v>
      </c>
      <c r="H24" s="95">
        <f>[34]luglio99!$D$40</f>
        <v>20.955727177419359</v>
      </c>
      <c r="I24" s="95">
        <f>[34]agosto99!$D$40</f>
        <v>20.220161290322583</v>
      </c>
      <c r="J24" s="96">
        <f>[42]settembre99!$D$40</f>
        <v>17.820000000000004</v>
      </c>
      <c r="K24" s="95">
        <f>[42]ottobre99!$D$40</f>
        <v>11.590322580645161</v>
      </c>
      <c r="L24" s="95">
        <f>[42]novembre99!$D$40</f>
        <v>5.2224999999999993</v>
      </c>
      <c r="M24" s="95">
        <f>[42]dicembre99!$D$40</f>
        <v>1.2991935483870962</v>
      </c>
      <c r="N24" s="11">
        <f t="shared" si="0"/>
        <v>11.285785124487967</v>
      </c>
      <c r="O24" s="11">
        <f t="shared" si="1"/>
        <v>20.955727177419359</v>
      </c>
      <c r="P24" s="11">
        <f t="shared" si="2"/>
        <v>1.2991935483870962</v>
      </c>
      <c r="Q24" s="26">
        <v>1999</v>
      </c>
    </row>
    <row r="25" spans="1:17">
      <c r="A25" s="26">
        <v>1998</v>
      </c>
      <c r="B25" s="11">
        <f>[35]gennaio98!$D$40</f>
        <v>1.2258064516129032</v>
      </c>
      <c r="C25" s="11">
        <f>[35]febbraio98!$D$40</f>
        <v>4.6607142857142856</v>
      </c>
      <c r="D25" s="11">
        <f>[35]marzo98!$D$40</f>
        <v>6.362903225806452</v>
      </c>
      <c r="E25" s="11">
        <f>[35]aprile98!$D$40</f>
        <v>8.5250000000000004</v>
      </c>
      <c r="F25" s="11">
        <f>[35]maggio98!$D$40</f>
        <v>14.548387096774194</v>
      </c>
      <c r="G25" s="11">
        <f>[35]giugno98!$D$40</f>
        <v>18.399999999999999</v>
      </c>
      <c r="H25" s="11">
        <f>[35]luglio98!$D$40</f>
        <v>20.822580645161292</v>
      </c>
      <c r="I25" s="11">
        <f>[35]agosto98!$D$40</f>
        <v>20.85483870967742</v>
      </c>
      <c r="J25" s="11">
        <f>[35]settembre98!$D$40</f>
        <v>15.441666666666666</v>
      </c>
      <c r="K25" s="11">
        <f>'[43]Ott-98'!$D$40</f>
        <v>11.243548387096775</v>
      </c>
      <c r="L25" s="11">
        <f>[14]novembre98!$D$53</f>
        <v>3.9375</v>
      </c>
      <c r="M25" s="11">
        <f>[14]dicembre98!$D$53</f>
        <v>1.5540322580645163</v>
      </c>
      <c r="N25" s="11">
        <f t="shared" si="0"/>
        <v>10.631414810547875</v>
      </c>
      <c r="O25" s="11">
        <f t="shared" si="1"/>
        <v>20.85483870967742</v>
      </c>
      <c r="P25" s="11">
        <f t="shared" si="2"/>
        <v>1.2258064516129032</v>
      </c>
      <c r="Q25" s="26">
        <v>1998</v>
      </c>
    </row>
    <row r="26" spans="1:17">
      <c r="A26" s="26">
        <v>1997</v>
      </c>
      <c r="B26" s="11">
        <f>'[23]sint01-97'!$D$40</f>
        <v>2.1129032258064515</v>
      </c>
      <c r="C26" s="11">
        <f>'[23]sint02-97'!$D$37</f>
        <v>3.9464285714285716</v>
      </c>
      <c r="D26" s="11">
        <f>'[23]sint03-97'!$D$40</f>
        <v>9.129032258064516</v>
      </c>
      <c r="E26" s="11">
        <f>'[23]sint04-97'!$D$39</f>
        <v>10.199999999999999</v>
      </c>
      <c r="F26" s="11">
        <f>'[23]sint05-97'!$D$38</f>
        <v>16.25</v>
      </c>
      <c r="G26" s="11">
        <f>'[23]sint06-97'!$D$39</f>
        <v>16.899999999999999</v>
      </c>
      <c r="H26" s="11">
        <f>'[23]sint07-97'!$D$40</f>
        <v>19.112903225806452</v>
      </c>
      <c r="I26" s="11">
        <f>'[23]sint08-97'!$D$40</f>
        <v>20.532258064516128</v>
      </c>
      <c r="J26" s="11">
        <f>'[23]sint09-97'!$D$39</f>
        <v>17.808333333333334</v>
      </c>
      <c r="K26" s="11">
        <f>'[23]sint10-97'!$D$40</f>
        <v>11.17741935483871</v>
      </c>
      <c r="L26" s="11">
        <f>'[23]sint11-97'!$D$39</f>
        <v>5.0666666666666664</v>
      </c>
      <c r="M26" s="11">
        <f>'[23]sint12-97'!$D$40</f>
        <v>2.346774193548387</v>
      </c>
      <c r="N26" s="11">
        <f t="shared" si="0"/>
        <v>11.215226574500768</v>
      </c>
      <c r="O26" s="11">
        <f t="shared" si="1"/>
        <v>20.532258064516128</v>
      </c>
      <c r="P26" s="11">
        <f t="shared" si="2"/>
        <v>2.1129032258064515</v>
      </c>
      <c r="Q26" s="26">
        <v>1997</v>
      </c>
    </row>
    <row r="27" spans="1:17">
      <c r="A27" s="26">
        <v>1996</v>
      </c>
      <c r="B27" s="11">
        <f>[16]gennaio96!$D$51</f>
        <v>1.8548387096774193</v>
      </c>
      <c r="C27" s="11">
        <f>[16]febbraio96!$D$51</f>
        <v>0.53448275862068961</v>
      </c>
      <c r="D27" s="11">
        <f>[16]marzo96!$D$51</f>
        <v>4.07258064516129</v>
      </c>
      <c r="E27" s="11">
        <f>[16]aprile96!$D$51</f>
        <v>10.3</v>
      </c>
      <c r="F27" s="11">
        <f>[16]maggio96!$D$51</f>
        <v>13.975806451612904</v>
      </c>
      <c r="G27" s="11">
        <f>[16]giugno96!$D$51</f>
        <v>18.833333333333332</v>
      </c>
      <c r="H27" s="11">
        <f>[16]luglio96!$D$51</f>
        <v>19.18548387096774</v>
      </c>
      <c r="I27" s="11">
        <f>[16]agosto96!$D$51</f>
        <v>18.620967741935484</v>
      </c>
      <c r="J27" s="11">
        <f>[16]settembre96!$D$51</f>
        <v>13.191666666666666</v>
      </c>
      <c r="K27" s="11">
        <f>[16]ottobre96!$D$51</f>
        <v>10.766129032258064</v>
      </c>
      <c r="L27" s="11">
        <f>[16]novembre96!$D$51</f>
        <v>5.625</v>
      </c>
      <c r="M27" s="11">
        <f>[16]dicembre96!$D$51</f>
        <v>1.967741935483871</v>
      </c>
      <c r="N27" s="11">
        <f t="shared" si="0"/>
        <v>9.9106692621431218</v>
      </c>
      <c r="O27" s="11">
        <f t="shared" si="1"/>
        <v>19.18548387096774</v>
      </c>
      <c r="P27" s="11">
        <f t="shared" si="2"/>
        <v>0.53448275862068961</v>
      </c>
      <c r="Q27" s="26">
        <v>1996</v>
      </c>
    </row>
    <row r="28" spans="1:17">
      <c r="A28" s="26">
        <v>1995</v>
      </c>
      <c r="B28" s="11">
        <f>[17]gennaio95!$D$51</f>
        <v>0.64516129032258063</v>
      </c>
      <c r="C28" s="11">
        <f>[17]febbraio95!$D$51</f>
        <v>4.1517857142857144</v>
      </c>
      <c r="D28" s="11">
        <f>[17]marzo95!$D$51</f>
        <v>4.887096774193548</v>
      </c>
      <c r="E28" s="11">
        <f>[17]aprile95!$D$51</f>
        <v>10.333333333333334</v>
      </c>
      <c r="F28" s="11">
        <f>[17]maggio95!$D$51</f>
        <v>13.82258064516129</v>
      </c>
      <c r="G28" s="11">
        <f>[17]giugno95!$D$51</f>
        <v>16.05</v>
      </c>
      <c r="H28" s="11">
        <f>[17]luglio95!$D$51</f>
        <v>21.95967741935484</v>
      </c>
      <c r="I28" s="11">
        <f>[17]agosto95!$D$51</f>
        <v>19.5</v>
      </c>
      <c r="J28" s="11">
        <f>[17]settembre95!$D$51</f>
        <v>13.45</v>
      </c>
      <c r="K28" s="11">
        <f>[17]ottobre95!$D$51</f>
        <v>12.258064516129032</v>
      </c>
      <c r="L28" s="11">
        <f>[17]novembre95!$D$51</f>
        <v>5.0916666666666668</v>
      </c>
      <c r="M28" s="11">
        <f>[17]dicembre95!$D$51</f>
        <v>1.6209677419354838</v>
      </c>
      <c r="N28" s="11">
        <f t="shared" si="0"/>
        <v>10.314194508448542</v>
      </c>
      <c r="O28" s="11">
        <f t="shared" si="1"/>
        <v>21.95967741935484</v>
      </c>
      <c r="P28" s="11">
        <f t="shared" si="2"/>
        <v>0.64516129032258063</v>
      </c>
      <c r="Q28" s="26">
        <v>1995</v>
      </c>
    </row>
    <row r="29" spans="1:17">
      <c r="A29" s="26">
        <v>1994</v>
      </c>
      <c r="B29" s="11">
        <f>[18]gennaio94!$D$51</f>
        <v>2.4193548387096775</v>
      </c>
      <c r="C29" s="11">
        <f>[18]febbraio94!$D$51</f>
        <v>1.1160714285714286</v>
      </c>
      <c r="D29" s="11">
        <f>[18]marzo94!$D$51</f>
        <v>9.508064516129032</v>
      </c>
      <c r="E29" s="11">
        <f>[18]aprile94!$D$51</f>
        <v>9.3083333333333336</v>
      </c>
      <c r="F29" s="11">
        <f>[18]maggio94!$D$51</f>
        <v>14.28225806451613</v>
      </c>
      <c r="G29" s="11">
        <f>[18]giugno94!$D$51</f>
        <v>17.833333333333332</v>
      </c>
      <c r="H29" s="11">
        <f>[18]luglio94!$D$51</f>
        <v>22.443548387096776</v>
      </c>
      <c r="I29" s="11">
        <f>[18]agosto94!$D$51</f>
        <v>21.701612903225808</v>
      </c>
      <c r="J29" s="11">
        <f>[18]settembre94!$D$51</f>
        <v>14.858333333333333</v>
      </c>
      <c r="K29" s="11">
        <f>[18]ottobre94!$D$51</f>
        <v>9.7096774193548381</v>
      </c>
      <c r="L29" s="11">
        <f>[18]novembre94!$D$51</f>
        <v>7.4749999999999996</v>
      </c>
      <c r="M29" s="11">
        <f>[18]dicembre94!$D$51</f>
        <v>3.161290322580645</v>
      </c>
      <c r="N29" s="11">
        <f t="shared" si="0"/>
        <v>11.151406490015361</v>
      </c>
      <c r="O29" s="11">
        <f t="shared" si="1"/>
        <v>22.443548387096776</v>
      </c>
      <c r="P29" s="11">
        <f t="shared" si="2"/>
        <v>1.1160714285714286</v>
      </c>
      <c r="Q29" s="26">
        <v>1994</v>
      </c>
    </row>
    <row r="30" spans="1:17">
      <c r="A30" s="26">
        <v>1993</v>
      </c>
      <c r="B30" s="11">
        <f>[19]gennaio93!$D$51</f>
        <v>2.0483870967741935</v>
      </c>
      <c r="C30" s="11">
        <f>[19]febbraio93!$D$51</f>
        <v>2.2410714285714284</v>
      </c>
      <c r="D30" s="11">
        <f>[19]marzo93!$D$51</f>
        <v>5.814516129032258</v>
      </c>
      <c r="E30" s="11">
        <f>[19]aprile93!$D$51</f>
        <v>9.6416666666666675</v>
      </c>
      <c r="F30" s="11">
        <f>[19]maggio93!$D$51</f>
        <v>14.475806451612904</v>
      </c>
      <c r="G30" s="11">
        <f>[19]giugno93!$D$51</f>
        <v>18.25</v>
      </c>
      <c r="H30" s="11">
        <f>[19]luglio93!$D$51</f>
        <v>18.68548387096774</v>
      </c>
      <c r="I30" s="11">
        <f>[19]agosto93!$D$51</f>
        <v>20.637096774193548</v>
      </c>
      <c r="J30" s="11">
        <f>[19]settembre93!$D$51</f>
        <v>14.466666666666667</v>
      </c>
      <c r="K30" s="11">
        <f>[19]ottobre93!$D$51</f>
        <v>9.4032258064516121</v>
      </c>
      <c r="L30" s="11">
        <f>[19]novembre93!$D$51</f>
        <v>3.6</v>
      </c>
      <c r="M30" s="11">
        <f>[19]dicembre93!$D$51</f>
        <v>2.4193548387096775</v>
      </c>
      <c r="N30" s="11">
        <f t="shared" si="0"/>
        <v>10.140272977470557</v>
      </c>
      <c r="O30" s="11">
        <f t="shared" si="1"/>
        <v>20.637096774193548</v>
      </c>
      <c r="P30" s="11">
        <f t="shared" si="2"/>
        <v>2.0483870967741935</v>
      </c>
      <c r="Q30" s="26">
        <v>1993</v>
      </c>
    </row>
    <row r="31" spans="1:17">
      <c r="A31" s="26">
        <v>1992</v>
      </c>
      <c r="B31" s="11">
        <f>[20]gennaio92!$D$51</f>
        <v>0.75</v>
      </c>
      <c r="C31" s="11">
        <f>[20]febbraio92!$D$51</f>
        <v>3.1293103448275863</v>
      </c>
      <c r="D31" s="11">
        <f>[20]marzo92!$D$51</f>
        <v>6.354838709677419</v>
      </c>
      <c r="E31" s="11">
        <f>[20]aprile92!$D$51</f>
        <v>9.3666666666666671</v>
      </c>
      <c r="F31" s="11">
        <f>[20]maggio92!$D$51</f>
        <v>14.96774193548387</v>
      </c>
      <c r="G31" s="11">
        <f>[20]giugno92!$D$51</f>
        <v>15.341666666666667</v>
      </c>
      <c r="H31" s="11">
        <f>[20]luglio92!$D$51</f>
        <v>20.056451612903224</v>
      </c>
      <c r="I31" s="11">
        <f>[20]agosto92!$D$51</f>
        <v>21.25</v>
      </c>
      <c r="J31" s="11">
        <f>[20]settembre92!$D$51</f>
        <v>15.45</v>
      </c>
      <c r="K31" s="11">
        <f>[20]ottobre92!$D$51</f>
        <v>8.4838709677419359</v>
      </c>
      <c r="L31" s="11">
        <f>[20]novembre92!$D$51</f>
        <v>6.3</v>
      </c>
      <c r="M31" s="11">
        <f>[20]dicembre92!$D$51</f>
        <v>1.5806451612903225</v>
      </c>
      <c r="N31" s="11">
        <f t="shared" si="0"/>
        <v>10.252599338771475</v>
      </c>
      <c r="O31" s="11">
        <f t="shared" si="1"/>
        <v>21.25</v>
      </c>
      <c r="P31" s="11">
        <f t="shared" si="2"/>
        <v>0.75</v>
      </c>
      <c r="Q31" s="26">
        <v>1992</v>
      </c>
    </row>
    <row r="32" spans="1:17">
      <c r="A32" s="26">
        <v>1991</v>
      </c>
      <c r="B32" s="11">
        <f>[21]gennaio91!$D$51</f>
        <v>1.3790322580645162</v>
      </c>
      <c r="C32" s="11">
        <f>[21]febbraio91!$D$51</f>
        <v>0.5</v>
      </c>
      <c r="D32" s="11">
        <f>[21]marzo91!$D$51</f>
        <v>8.370967741935484</v>
      </c>
      <c r="E32" s="11">
        <f>[21]aprile91!$D$51</f>
        <v>9.1416666666666675</v>
      </c>
      <c r="F32" s="11">
        <f>[21]maggio91!$D$51</f>
        <v>12.57258064516129</v>
      </c>
      <c r="G32" s="11">
        <f>[21]giugno91!$D$51</f>
        <v>17.458333333333332</v>
      </c>
      <c r="H32" s="11">
        <f>[21]luglio91!$D$51</f>
        <v>22.18548387096774</v>
      </c>
      <c r="I32" s="11">
        <f>[21]agosto91!$D$51</f>
        <v>22.75</v>
      </c>
      <c r="J32" s="11">
        <f>[21]settembre91!$D$51</f>
        <v>17.766666666666666</v>
      </c>
      <c r="K32" s="11">
        <f>[21]ottobre91!$D$51</f>
        <v>9.7258064516129039</v>
      </c>
      <c r="L32" s="11">
        <f>[21]novembre91!$D$51</f>
        <v>4.5638888888888891</v>
      </c>
      <c r="M32" s="11">
        <f>[21]dicembre91!$D$51</f>
        <v>0.55645161290322576</v>
      </c>
      <c r="N32" s="11">
        <f t="shared" si="0"/>
        <v>10.58090651135006</v>
      </c>
      <c r="O32" s="11">
        <f t="shared" si="1"/>
        <v>22.75</v>
      </c>
      <c r="P32" s="11">
        <f t="shared" si="2"/>
        <v>0.5</v>
      </c>
      <c r="Q32" s="26">
        <v>1991</v>
      </c>
    </row>
    <row r="33" spans="1:17">
      <c r="A33" s="26">
        <v>1990</v>
      </c>
      <c r="B33" s="11">
        <f>[22]gennaio90!$D$51</f>
        <v>3.532258064516129</v>
      </c>
      <c r="C33" s="11">
        <f>[22]febbraio90!$D$51</f>
        <v>7.1607142857142856</v>
      </c>
      <c r="D33" s="11">
        <f>[22]marzo90!$D$51</f>
        <v>10.241935483870968</v>
      </c>
      <c r="E33" s="11">
        <f>[22]aprile90!$D$51</f>
        <v>10.1</v>
      </c>
      <c r="F33" s="11">
        <f>[22]maggio90!$D$51</f>
        <v>16.903225806451612</v>
      </c>
      <c r="G33" s="11">
        <f>[22]giugno90!$D$51</f>
        <v>17.916666666666668</v>
      </c>
      <c r="H33" s="11">
        <f>[22]luglio90!$D$51</f>
        <v>21.516129032258064</v>
      </c>
      <c r="I33" s="11">
        <f>[22]agosto90!$D$51</f>
        <v>20.70967741935484</v>
      </c>
      <c r="J33" s="11">
        <f>[22]settembre90!$D$51</f>
        <v>16.633333333333333</v>
      </c>
      <c r="K33" s="11">
        <f>[22]ottobre90!$D$51</f>
        <v>12.451612903225806</v>
      </c>
      <c r="L33" s="11">
        <f>[22]novembre90!$D$51</f>
        <v>5.916666666666667</v>
      </c>
      <c r="M33" s="11">
        <f>[22]dicembre90!$D$51</f>
        <v>1.596774193548387</v>
      </c>
      <c r="N33" s="11">
        <f t="shared" si="0"/>
        <v>12.056582821300561</v>
      </c>
      <c r="O33" s="11">
        <f t="shared" si="1"/>
        <v>21.516129032258064</v>
      </c>
      <c r="P33" s="11">
        <f t="shared" si="2"/>
        <v>1.596774193548387</v>
      </c>
      <c r="Q33" s="26">
        <v>1990</v>
      </c>
    </row>
    <row r="34" spans="1:17">
      <c r="A34" s="26">
        <v>1989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>
        <f>[44]novembre89!$D$51</f>
        <v>6.1833333333333336</v>
      </c>
      <c r="M34" s="11">
        <f>[44]dicembre89!$D$51</f>
        <v>3.3548387096774195</v>
      </c>
      <c r="N34" s="11">
        <f t="shared" si="0"/>
        <v>4.7690860215053767</v>
      </c>
      <c r="O34" s="11">
        <f t="shared" si="1"/>
        <v>6.1833333333333336</v>
      </c>
      <c r="P34" s="11">
        <f t="shared" si="2"/>
        <v>3.3548387096774195</v>
      </c>
      <c r="Q34" s="26">
        <v>1989</v>
      </c>
    </row>
    <row r="35" spans="1:17">
      <c r="A35" s="26" t="s">
        <v>56</v>
      </c>
      <c r="B35" s="11">
        <f>AVERAGE(B12:B34)</f>
        <v>1.8100684261974587</v>
      </c>
      <c r="C35" s="11">
        <f t="shared" ref="C35:M35" si="3">AVERAGE(C12:C34)</f>
        <v>3.1846658549783551</v>
      </c>
      <c r="D35" s="11">
        <f t="shared" si="3"/>
        <v>7.3085063910493426</v>
      </c>
      <c r="E35" s="11">
        <f t="shared" si="3"/>
        <v>10.608252574445759</v>
      </c>
      <c r="F35" s="11">
        <f t="shared" si="3"/>
        <v>15.321656488529772</v>
      </c>
      <c r="G35" s="11">
        <f t="shared" si="3"/>
        <v>18.638383838383835</v>
      </c>
      <c r="H35" s="11">
        <f t="shared" si="3"/>
        <v>20.873439700635384</v>
      </c>
      <c r="I35" s="11">
        <f t="shared" si="3"/>
        <v>20.700574291300097</v>
      </c>
      <c r="J35" s="11">
        <f t="shared" si="3"/>
        <v>16.245097853535352</v>
      </c>
      <c r="K35" s="11">
        <f t="shared" si="3"/>
        <v>11.346871945259043</v>
      </c>
      <c r="L35" s="11">
        <f t="shared" si="3"/>
        <v>5.9120923913043466</v>
      </c>
      <c r="M35" s="11">
        <f t="shared" si="3"/>
        <v>2.2207076905095833</v>
      </c>
      <c r="N35" s="11">
        <f>AVERAGE(N12:N34)</f>
        <v>10.896995087361201</v>
      </c>
      <c r="O35" s="11">
        <f t="shared" ref="O35:P35" si="4">AVERAGE(O12:O34)</f>
        <v>20.853972710378681</v>
      </c>
      <c r="P35" s="11">
        <f t="shared" si="4"/>
        <v>1.2163655931250965</v>
      </c>
      <c r="Q35" s="10"/>
    </row>
    <row r="36" spans="1:17">
      <c r="A36" s="26" t="s">
        <v>27</v>
      </c>
      <c r="B36" s="11">
        <f>MAX(B12:B34)</f>
        <v>4.9266129032258057</v>
      </c>
      <c r="C36" s="11">
        <f t="shared" ref="C36:M36" si="5">MAX(C12:C34)</f>
        <v>7.1607142857142856</v>
      </c>
      <c r="D36" s="11">
        <f t="shared" si="5"/>
        <v>10.241935483870968</v>
      </c>
      <c r="E36" s="11">
        <f t="shared" si="5"/>
        <v>15.17</v>
      </c>
      <c r="F36" s="11">
        <f t="shared" si="5"/>
        <v>17.379399736902311</v>
      </c>
      <c r="G36" s="11">
        <f t="shared" si="5"/>
        <v>23.049166666666672</v>
      </c>
      <c r="H36" s="11">
        <f t="shared" si="5"/>
        <v>23.70322580645162</v>
      </c>
      <c r="I36" s="11">
        <f t="shared" si="5"/>
        <v>23.720161290322583</v>
      </c>
      <c r="J36" s="11">
        <f t="shared" si="5"/>
        <v>18.578402777777775</v>
      </c>
      <c r="K36" s="11">
        <f t="shared" si="5"/>
        <v>14.467741935483874</v>
      </c>
      <c r="L36" s="11">
        <f t="shared" si="5"/>
        <v>7.84</v>
      </c>
      <c r="M36" s="11">
        <f t="shared" si="5"/>
        <v>3.9935483870967747</v>
      </c>
      <c r="N36" s="11">
        <f>MAX(N12:N34)</f>
        <v>12.26755616359447</v>
      </c>
      <c r="O36" s="11">
        <f t="shared" ref="O36:P36" si="6">MAX(O12:O34)</f>
        <v>23.720161290322583</v>
      </c>
      <c r="P36" s="11">
        <f t="shared" si="6"/>
        <v>3.3548387096774195</v>
      </c>
      <c r="Q36" s="10"/>
    </row>
    <row r="37" spans="1:17">
      <c r="A37" s="26" t="s">
        <v>28</v>
      </c>
      <c r="B37" s="11">
        <f>MIN(B12:B34)</f>
        <v>-0.13635752688172054</v>
      </c>
      <c r="C37" s="11">
        <f t="shared" ref="C37:M37" si="7">MIN(C12:C34)</f>
        <v>0.11160714285714292</v>
      </c>
      <c r="D37" s="11">
        <f t="shared" si="7"/>
        <v>4.07258064516129</v>
      </c>
      <c r="E37" s="11">
        <f t="shared" si="7"/>
        <v>8.5250000000000004</v>
      </c>
      <c r="F37" s="11">
        <f t="shared" si="7"/>
        <v>12.57258064516129</v>
      </c>
      <c r="G37" s="11">
        <f t="shared" si="7"/>
        <v>15.341666666666667</v>
      </c>
      <c r="H37" s="11">
        <f t="shared" si="7"/>
        <v>18.68548387096774</v>
      </c>
      <c r="I37" s="11">
        <f t="shared" si="7"/>
        <v>18.620967741935484</v>
      </c>
      <c r="J37" s="11">
        <f t="shared" si="7"/>
        <v>13.191666666666666</v>
      </c>
      <c r="K37" s="11">
        <f t="shared" si="7"/>
        <v>8.4838709677419359</v>
      </c>
      <c r="L37" s="11">
        <f t="shared" si="7"/>
        <v>3.6</v>
      </c>
      <c r="M37" s="11">
        <f t="shared" si="7"/>
        <v>0.21612903225806462</v>
      </c>
      <c r="N37" s="11">
        <f>MIN(N12:N34)</f>
        <v>4.7690860215053767</v>
      </c>
      <c r="O37" s="11">
        <f t="shared" ref="O37:P37" si="8">MIN(O12:O34)</f>
        <v>6.1833333333333336</v>
      </c>
      <c r="P37" s="11">
        <f t="shared" si="8"/>
        <v>-0.13635752688172054</v>
      </c>
      <c r="Q37" s="10"/>
    </row>
    <row r="38" spans="1:17">
      <c r="A38" s="131" t="s">
        <v>144</v>
      </c>
      <c r="B38" s="131"/>
      <c r="C38" s="11"/>
      <c r="D38" s="11"/>
      <c r="E38" s="11"/>
      <c r="F38" s="11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</row>
    <row r="39" spans="1:17">
      <c r="A39" s="131" t="s">
        <v>145</v>
      </c>
      <c r="B39" s="131"/>
      <c r="C39" s="97" t="s">
        <v>27</v>
      </c>
      <c r="D39" s="11">
        <f>MAX(B36:M36)</f>
        <v>23.720161290322583</v>
      </c>
      <c r="E39" s="101" t="str">
        <f>HLOOKUP(D39,B36:M43,8,FALSE)</f>
        <v>Agosto</v>
      </c>
      <c r="F39" s="12">
        <f>VLOOKUP(D39,O12:Q34,3,FALSE)</f>
        <v>2003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</row>
    <row r="40" spans="1:17">
      <c r="A40" s="26"/>
      <c r="B40" s="11"/>
      <c r="C40" s="97" t="s">
        <v>28</v>
      </c>
      <c r="D40" s="11">
        <f>MIN(B37:M37)</f>
        <v>-0.13635752688172054</v>
      </c>
      <c r="E40" s="101" t="str">
        <f>HLOOKUP(D40,B37:M43,7,FALSE)</f>
        <v>Gennaio</v>
      </c>
      <c r="F40" s="12">
        <f>VLOOKUP(D40,P12:Q34,2,FALSE)</f>
        <v>2010</v>
      </c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</row>
    <row r="41" spans="1:17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</row>
    <row r="42" spans="1:17">
      <c r="A42" s="4" t="s">
        <v>146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</row>
    <row r="43" spans="1:17">
      <c r="A43" s="26" t="s">
        <v>132</v>
      </c>
      <c r="B43" s="26" t="s">
        <v>13</v>
      </c>
      <c r="C43" s="26" t="s">
        <v>133</v>
      </c>
      <c r="D43" s="26" t="s">
        <v>134</v>
      </c>
      <c r="E43" s="26" t="s">
        <v>135</v>
      </c>
      <c r="F43" s="26" t="s">
        <v>136</v>
      </c>
      <c r="G43" s="26" t="s">
        <v>137</v>
      </c>
      <c r="H43" s="26" t="s">
        <v>138</v>
      </c>
      <c r="I43" s="26" t="s">
        <v>139</v>
      </c>
      <c r="J43" s="26" t="s">
        <v>140</v>
      </c>
      <c r="K43" s="26" t="s">
        <v>141</v>
      </c>
      <c r="L43" s="26" t="s">
        <v>142</v>
      </c>
      <c r="M43" s="26" t="s">
        <v>143</v>
      </c>
      <c r="N43" s="26" t="s">
        <v>56</v>
      </c>
      <c r="O43" s="26" t="s">
        <v>27</v>
      </c>
      <c r="P43" s="26" t="s">
        <v>28</v>
      </c>
      <c r="Q43" s="26" t="s">
        <v>132</v>
      </c>
    </row>
    <row r="44" spans="1:17">
      <c r="A44" s="94">
        <v>2011</v>
      </c>
      <c r="B44" s="95">
        <f>[1]gennaio2011!$AR$44</f>
        <v>15.6</v>
      </c>
      <c r="C44" s="95">
        <f>[1]febbraio2011!$AR$44</f>
        <v>17.399999999999999</v>
      </c>
      <c r="D44" s="95">
        <f>[1]marzo2011!$AR$44</f>
        <v>18.600000000000001</v>
      </c>
      <c r="E44" s="95">
        <f>[1]aprile2011!$AR$44</f>
        <v>28.9</v>
      </c>
      <c r="F44" s="95">
        <f>[1]maggio2011!$AR$44</f>
        <v>28.7</v>
      </c>
      <c r="G44" s="95">
        <f>[1]giugno2011!$AR$44</f>
        <v>31.1</v>
      </c>
      <c r="H44" s="95">
        <f>[1]luglio2011!$AR$44</f>
        <v>28.8</v>
      </c>
      <c r="I44" s="95">
        <f>[1]agosto2011!$AR$44</f>
        <v>32.6</v>
      </c>
      <c r="J44" s="95">
        <f>[1]settembre2011!$AR$44</f>
        <v>28.2</v>
      </c>
      <c r="K44" s="95">
        <f>[1]ottobre2011!$AR$44</f>
        <v>27.3</v>
      </c>
      <c r="L44" s="95">
        <f>[1]novembre2011!$AR$44</f>
        <v>15.3</v>
      </c>
      <c r="M44" s="95">
        <f>[1]dicembre2011!$AR$44</f>
        <v>14.6</v>
      </c>
      <c r="N44" s="11">
        <f>AVERAGE(B44:M44)</f>
        <v>23.925000000000001</v>
      </c>
      <c r="O44" s="11">
        <f>MAX(B44:M44)</f>
        <v>32.6</v>
      </c>
      <c r="P44" s="11">
        <f>MIN(B44:M44)</f>
        <v>14.6</v>
      </c>
      <c r="Q44" s="94">
        <v>2011</v>
      </c>
    </row>
    <row r="45" spans="1:17">
      <c r="A45" s="26">
        <v>2010</v>
      </c>
      <c r="B45" s="95">
        <f>[2]gennaio2010!$AR$44</f>
        <v>8.6</v>
      </c>
      <c r="C45" s="95">
        <f>[2]febbraio2010!$AR$44</f>
        <v>13.2</v>
      </c>
      <c r="D45" s="95">
        <f>[2]marzo2010!$AR$44</f>
        <v>16.600000000000001</v>
      </c>
      <c r="E45" s="95">
        <f>[2]aprile2010!$AR$44</f>
        <v>22.4</v>
      </c>
      <c r="F45" s="95">
        <f>[2]maggio2010!$AR$44</f>
        <v>25.7</v>
      </c>
      <c r="G45" s="95">
        <f>[2]giugno2010!$AR$44</f>
        <v>28.6</v>
      </c>
      <c r="H45" s="95">
        <f>[2]luglio2010!$AR$44</f>
        <v>31.1</v>
      </c>
      <c r="I45" s="95">
        <f>[2]agosto2010!$AR$44</f>
        <v>29.1</v>
      </c>
      <c r="J45" s="95">
        <f>[2]settembre2010!$AR$44</f>
        <v>24.6</v>
      </c>
      <c r="K45" s="95">
        <f>[2]ottobre2010!$AR$44</f>
        <v>20.3</v>
      </c>
      <c r="L45" s="95">
        <f>[2]novembre2010!$AR$44</f>
        <v>15.1</v>
      </c>
      <c r="M45" s="95">
        <f>[2]dicembre2010!$AR$44</f>
        <v>13.3</v>
      </c>
      <c r="N45" s="11">
        <f>AVERAGE(B45:M45)</f>
        <v>20.716666666666665</v>
      </c>
      <c r="O45" s="11">
        <f>MAX(B45:M45)</f>
        <v>31.1</v>
      </c>
      <c r="P45" s="11">
        <f>MIN(B45:M45)</f>
        <v>8.6</v>
      </c>
      <c r="Q45" s="26">
        <v>2010</v>
      </c>
    </row>
    <row r="46" spans="1:17">
      <c r="A46" s="26">
        <v>2009</v>
      </c>
      <c r="B46" s="95">
        <f>[3]gennaio2009!$D$44</f>
        <v>12.7</v>
      </c>
      <c r="C46" s="95">
        <f>[3]febbraio2009!$D$44</f>
        <v>16.600000000000001</v>
      </c>
      <c r="D46" s="95">
        <f>[3]marzo2009!$D$44</f>
        <v>19.899999999999999</v>
      </c>
      <c r="E46" s="95">
        <f>[3]aprile2009!$D$44</f>
        <v>22.3</v>
      </c>
      <c r="F46" s="95">
        <f>[3]maggio2009!$D$44</f>
        <v>30.4</v>
      </c>
      <c r="G46" s="95">
        <f>[3]giugno2009!$D$44</f>
        <v>28.3</v>
      </c>
      <c r="H46" s="95">
        <f>[3]luglio2009!$D$44</f>
        <v>30.5</v>
      </c>
      <c r="I46" s="95">
        <f>[3]agosto2009!$D$44</f>
        <v>32.5</v>
      </c>
      <c r="J46" s="95">
        <f>[3]settembre2009!$D$44</f>
        <v>28.2</v>
      </c>
      <c r="K46" s="95">
        <f>[3]ottobre2009!$D$44</f>
        <v>23.2</v>
      </c>
      <c r="L46" s="95">
        <f>[3]novembre2009!$D$44</f>
        <v>15.3</v>
      </c>
      <c r="M46" s="95">
        <f>[3]dicembre2009!$D$44</f>
        <v>13.3</v>
      </c>
      <c r="N46" s="95">
        <f t="shared" ref="N46:N66" si="9">AVERAGE(B46:M46)</f>
        <v>22.766666666666666</v>
      </c>
      <c r="O46" s="95">
        <f t="shared" ref="O46:O66" si="10">MAX(B46:M46)</f>
        <v>32.5</v>
      </c>
      <c r="P46" s="95">
        <f t="shared" ref="P46:P66" si="11">MIN(B46:M46)</f>
        <v>12.7</v>
      </c>
      <c r="Q46" s="26">
        <v>2009</v>
      </c>
    </row>
    <row r="47" spans="1:17">
      <c r="A47" s="26">
        <v>2008</v>
      </c>
      <c r="B47" s="95">
        <f>[4]gennaio2008!$D$44</f>
        <v>22.5</v>
      </c>
      <c r="C47" s="95">
        <f>[4]febbraio2008!$D$44</f>
        <v>15.8</v>
      </c>
      <c r="D47" s="95">
        <f>[4]marzo2008!$D$44</f>
        <v>22.2</v>
      </c>
      <c r="E47" s="95">
        <f>[4]aprile2008!$D$44</f>
        <v>22.7</v>
      </c>
      <c r="F47" s="95">
        <f>[4]maggio2008!$D$44</f>
        <v>23.6</v>
      </c>
      <c r="G47" s="95">
        <f>[4]giugno2008!$D$44</f>
        <v>31.2</v>
      </c>
      <c r="H47" s="95">
        <f>[4]luglio2008!$D$44</f>
        <v>30.1</v>
      </c>
      <c r="I47" s="95">
        <f>[4]agosto2008!$D$44</f>
        <v>32.6</v>
      </c>
      <c r="J47" s="95">
        <f>[4]settembre2008!$D$44</f>
        <v>27.5</v>
      </c>
      <c r="K47" s="95">
        <f>[4]ottobre2008!$D$44</f>
        <v>23.6</v>
      </c>
      <c r="L47" s="95">
        <f>[4]novembre2008!$D$44</f>
        <v>19.2</v>
      </c>
      <c r="M47" s="95">
        <f>[4]dicembre2008!$D$44</f>
        <v>20.2</v>
      </c>
      <c r="N47" s="95">
        <f t="shared" si="9"/>
        <v>24.266666666666666</v>
      </c>
      <c r="O47" s="95">
        <f t="shared" si="10"/>
        <v>32.6</v>
      </c>
      <c r="P47" s="95">
        <f t="shared" si="11"/>
        <v>15.8</v>
      </c>
      <c r="Q47" s="26">
        <v>2008</v>
      </c>
    </row>
    <row r="48" spans="1:17">
      <c r="A48" s="26">
        <v>2007</v>
      </c>
      <c r="B48" s="95">
        <f>[5]gennaio2007!$D$44</f>
        <v>20.2</v>
      </c>
      <c r="C48" s="95">
        <f>[5]febbraio2007!$D$44</f>
        <v>18.2</v>
      </c>
      <c r="D48" s="95">
        <f>[5]marzo2007!$D$44</f>
        <v>20.399999999999999</v>
      </c>
      <c r="E48" s="95">
        <f>[5]aprile2007!$D$44</f>
        <v>26.5</v>
      </c>
      <c r="F48" s="95">
        <f>[5]maggio2007!$D$44</f>
        <v>30.6</v>
      </c>
      <c r="G48" s="95">
        <f>[5]giugno2007!$D$44</f>
        <v>28</v>
      </c>
      <c r="H48" s="95">
        <f>[5]luglio2007!$D$44</f>
        <v>33.200000000000003</v>
      </c>
      <c r="I48" s="95">
        <f>[5]agosto2007!$D$44</f>
        <v>29.6</v>
      </c>
      <c r="J48" s="95">
        <f>[5]settembre2007!$D$44</f>
        <v>28</v>
      </c>
      <c r="K48" s="95">
        <f>[5]ottobre2007!$D$44</f>
        <v>24.5</v>
      </c>
      <c r="L48" s="95">
        <f>[5]novembre2007!$D$44</f>
        <v>19.600000000000001</v>
      </c>
      <c r="M48" s="95">
        <f>[5]dicembre2007!$D$44</f>
        <v>16.899999999999999</v>
      </c>
      <c r="N48" s="11">
        <f t="shared" si="9"/>
        <v>24.641666666666669</v>
      </c>
      <c r="O48" s="11">
        <f t="shared" si="10"/>
        <v>33.200000000000003</v>
      </c>
      <c r="P48" s="11">
        <f t="shared" si="11"/>
        <v>16.899999999999999</v>
      </c>
      <c r="Q48" s="26">
        <v>2007</v>
      </c>
    </row>
    <row r="49" spans="1:17">
      <c r="A49" s="26">
        <v>2006</v>
      </c>
      <c r="B49" s="95">
        <f>[6]gennaio2006!$D$44</f>
        <v>13.7</v>
      </c>
      <c r="C49" s="95">
        <f>[6]febbraio2006!$D$44</f>
        <v>15.4</v>
      </c>
      <c r="D49" s="95">
        <f>[6]marzo2006!$D$44</f>
        <v>19.5</v>
      </c>
      <c r="E49" s="95">
        <f>[6]aprile2006!$D$44</f>
        <v>22.4</v>
      </c>
      <c r="F49" s="95">
        <f>[6]maggio2006!$D$44</f>
        <v>26.2</v>
      </c>
      <c r="G49" s="95">
        <f>[6]giugno2006!$D$44</f>
        <v>30.7</v>
      </c>
      <c r="H49" s="95">
        <f>[6]luglio2006!$D$44</f>
        <v>33.799999999999997</v>
      </c>
      <c r="I49" s="95">
        <f>[6]agosto2006!$D$44</f>
        <v>30.9</v>
      </c>
      <c r="J49" s="95">
        <f>[6]settembre2006!$D$44</f>
        <v>31.6</v>
      </c>
      <c r="K49" s="95">
        <f>[6]ottobre2006!$D$44</f>
        <v>24.2</v>
      </c>
      <c r="L49" s="95">
        <f>[6]novembre2006!$D$44</f>
        <v>20.9</v>
      </c>
      <c r="M49" s="95">
        <f>[6]dicembre2006!$D$44</f>
        <v>15.1</v>
      </c>
      <c r="N49" s="11">
        <f t="shared" si="9"/>
        <v>23.7</v>
      </c>
      <c r="O49" s="11">
        <f t="shared" si="10"/>
        <v>33.799999999999997</v>
      </c>
      <c r="P49" s="11">
        <f t="shared" si="11"/>
        <v>13.7</v>
      </c>
      <c r="Q49" s="26">
        <v>2006</v>
      </c>
    </row>
    <row r="50" spans="1:17">
      <c r="A50" s="26">
        <v>2005</v>
      </c>
      <c r="B50" s="95">
        <f>[7]gennaio2005!$D$44</f>
        <v>18.7</v>
      </c>
      <c r="C50" s="95">
        <f>[7]febbraio2005!$D$44</f>
        <v>15.6</v>
      </c>
      <c r="D50" s="95">
        <f>[7]marzo2005!$D$44</f>
        <v>26</v>
      </c>
      <c r="E50" s="95">
        <f>[7]aprile2005!$D$44</f>
        <v>23.5</v>
      </c>
      <c r="F50" s="95">
        <f>[7]maggio2005!$D$44</f>
        <v>29.7</v>
      </c>
      <c r="G50" s="95">
        <f>[7]giugno2005!$D$44</f>
        <v>32.9</v>
      </c>
      <c r="H50" s="95">
        <f>[7]luglio2005!$D$44</f>
        <v>31.2</v>
      </c>
      <c r="I50" s="95">
        <f>[7]agosto2005!$D$44</f>
        <v>29.1</v>
      </c>
      <c r="J50" s="95">
        <f>[7]settembre2005!$D$44</f>
        <v>29.6</v>
      </c>
      <c r="K50" s="95">
        <f>[7]ottobre2005!$D$44</f>
        <v>19.600000000000001</v>
      </c>
      <c r="L50" s="95">
        <f>[7]novembre2005!$D$44</f>
        <v>18</v>
      </c>
      <c r="M50" s="95">
        <f>[7]dicembre2005!$D$44</f>
        <v>13.3</v>
      </c>
      <c r="N50" s="11">
        <f t="shared" si="9"/>
        <v>23.933333333333334</v>
      </c>
      <c r="O50" s="11">
        <f t="shared" si="10"/>
        <v>32.9</v>
      </c>
      <c r="P50" s="11">
        <f t="shared" si="11"/>
        <v>13.3</v>
      </c>
      <c r="Q50" s="26">
        <v>2005</v>
      </c>
    </row>
    <row r="51" spans="1:17">
      <c r="A51" s="26">
        <v>2004</v>
      </c>
      <c r="B51" s="95">
        <f>[8]gennaio2004!$D$44</f>
        <v>15.6</v>
      </c>
      <c r="C51" s="95">
        <f>[8]febbraio2004!$D$44</f>
        <v>17.3</v>
      </c>
      <c r="D51" s="95">
        <f>[8]marzo2004!$D$44</f>
        <v>21.5</v>
      </c>
      <c r="E51" s="95">
        <f>[8]aprile2004!$D$44</f>
        <v>24.1</v>
      </c>
      <c r="F51" s="95">
        <f>[8]maggio2004!$D$44</f>
        <v>26.4</v>
      </c>
      <c r="G51" s="95">
        <f>[8]giugno2004!$D$44</f>
        <v>30.6</v>
      </c>
      <c r="H51" s="95">
        <f>[8]luglio2004!$D$44</f>
        <v>32</v>
      </c>
      <c r="I51" s="95">
        <f>[8]agosto2004!$D$44</f>
        <v>31</v>
      </c>
      <c r="J51" s="95">
        <f>[8]settembre2004!$D$44</f>
        <v>30</v>
      </c>
      <c r="K51" s="95">
        <f>[8]ottobre2004!$D$44</f>
        <v>21.9</v>
      </c>
      <c r="L51" s="95">
        <f>[8]novembre2004!$D$44</f>
        <v>20.399999999999999</v>
      </c>
      <c r="M51" s="95">
        <f>[8]dicembre2004!$D$44</f>
        <v>15.1</v>
      </c>
      <c r="N51" s="11">
        <f t="shared" si="9"/>
        <v>23.825000000000003</v>
      </c>
      <c r="O51" s="11">
        <f t="shared" si="10"/>
        <v>32</v>
      </c>
      <c r="P51" s="11">
        <f t="shared" si="11"/>
        <v>15.1</v>
      </c>
      <c r="Q51" s="26">
        <v>2004</v>
      </c>
    </row>
    <row r="52" spans="1:17">
      <c r="A52" s="26">
        <v>2003</v>
      </c>
      <c r="B52" s="95">
        <f>[9]gennaio2003!$D$44</f>
        <v>20.5</v>
      </c>
      <c r="C52" s="95">
        <f>[9]febbraio2003!$D$44</f>
        <v>12.1</v>
      </c>
      <c r="D52" s="95">
        <f>[9]marzo2003!$D$44</f>
        <v>21.4</v>
      </c>
      <c r="E52" s="95">
        <f>[9]aprile2003!$D$44</f>
        <v>23.6</v>
      </c>
      <c r="F52" s="95">
        <f>[9]maggio2003!$D$44</f>
        <v>28.1</v>
      </c>
      <c r="G52" s="95">
        <f>[9]giugno2003!$D$44</f>
        <v>33.5</v>
      </c>
      <c r="H52" s="95">
        <f>[9]luglio2003!$D$44</f>
        <v>31.8</v>
      </c>
      <c r="I52" s="95">
        <f>[9]agosto2003!$D$44</f>
        <v>35.4</v>
      </c>
      <c r="J52" s="95">
        <f>[9]settembre2003!$D$44</f>
        <v>28.2</v>
      </c>
      <c r="K52" s="95">
        <f>[9]ottobre2003!$D$44</f>
        <v>22.8</v>
      </c>
      <c r="L52" s="95">
        <f>[9]novembre2003!$D$44</f>
        <v>19.3</v>
      </c>
      <c r="M52" s="95">
        <f>[9]dicembre2003!$D$44</f>
        <v>16.7</v>
      </c>
      <c r="N52" s="11">
        <f t="shared" si="9"/>
        <v>24.45</v>
      </c>
      <c r="O52" s="11">
        <f t="shared" si="10"/>
        <v>35.4</v>
      </c>
      <c r="P52" s="11">
        <f t="shared" si="11"/>
        <v>12.1</v>
      </c>
      <c r="Q52" s="26">
        <v>2003</v>
      </c>
    </row>
    <row r="53" spans="1:17">
      <c r="A53" s="26">
        <v>2002</v>
      </c>
      <c r="B53" s="95">
        <f>[10]gennaio2002!$D$44</f>
        <v>14.1</v>
      </c>
      <c r="C53" s="95">
        <f>[10]febbraio2002!$D$44</f>
        <v>18</v>
      </c>
      <c r="D53" s="95">
        <f>[10]marzo2002!$D$44</f>
        <v>25.8</v>
      </c>
      <c r="E53" s="95">
        <f>[10]aprile2002!$D$44</f>
        <v>23.9</v>
      </c>
      <c r="F53" s="95">
        <f>[10]maggio2002!$D$44</f>
        <v>25</v>
      </c>
      <c r="G53" s="95">
        <f>[10]giugno2002!$D$44</f>
        <v>32.4</v>
      </c>
      <c r="H53" s="95">
        <f>[10]luglio2002!$D$44</f>
        <v>30.2</v>
      </c>
      <c r="I53" s="95">
        <f>[10]agosto2002!$D$44</f>
        <v>28.7</v>
      </c>
      <c r="J53" s="95">
        <f>[10]settembre2002!$D$44</f>
        <v>29.5</v>
      </c>
      <c r="K53" s="95">
        <f>[10]ottobre2002!$D$44</f>
        <v>21.1</v>
      </c>
      <c r="L53" s="95">
        <f>[10]novembre2002!$D$44</f>
        <v>18.100000000000001</v>
      </c>
      <c r="M53" s="95">
        <f>[10]dicembre2002!$D$44</f>
        <v>14.8</v>
      </c>
      <c r="N53" s="11">
        <f t="shared" si="9"/>
        <v>23.466666666666669</v>
      </c>
      <c r="O53" s="11">
        <f t="shared" si="10"/>
        <v>32.4</v>
      </c>
      <c r="P53" s="11">
        <f t="shared" si="11"/>
        <v>14.1</v>
      </c>
      <c r="Q53" s="26">
        <v>2002</v>
      </c>
    </row>
    <row r="54" spans="1:17">
      <c r="A54" s="26">
        <v>2001</v>
      </c>
      <c r="B54" s="95">
        <f>[11]gennaio2001!$D$44</f>
        <v>12.2</v>
      </c>
      <c r="C54" s="95">
        <f>[11]febbraio2001!$D$44</f>
        <v>19.7</v>
      </c>
      <c r="D54" s="95">
        <f>[11]marzo2001!$D$44</f>
        <v>20.6</v>
      </c>
      <c r="E54" s="95">
        <f>[11]aprile2001!$D$44</f>
        <v>22</v>
      </c>
      <c r="F54" s="95">
        <f>[11]maggio2001!$D$44</f>
        <v>30.8</v>
      </c>
      <c r="G54" s="95">
        <f>[11]giugno2001!$D$44</f>
        <v>30.6</v>
      </c>
      <c r="H54" s="95">
        <f>[11]luglio2001!$D$44</f>
        <v>30.9</v>
      </c>
      <c r="I54" s="95">
        <f>[11]agosto2001!$D$44</f>
        <v>32.1</v>
      </c>
      <c r="J54" s="95">
        <f>[11]settembre2001!$D$44</f>
        <v>26.6</v>
      </c>
      <c r="K54" s="95">
        <f>[11]ottobre2001!$D$44</f>
        <v>24.5</v>
      </c>
      <c r="L54" s="95">
        <f>[11]novembre2001!$D$44</f>
        <v>19.600000000000001</v>
      </c>
      <c r="M54" s="95">
        <f>[11]dicembre2001!$D$44</f>
        <v>16.2</v>
      </c>
      <c r="N54" s="11">
        <f t="shared" si="9"/>
        <v>23.816666666666666</v>
      </c>
      <c r="O54" s="11">
        <f t="shared" si="10"/>
        <v>32.1</v>
      </c>
      <c r="P54" s="11">
        <f t="shared" si="11"/>
        <v>12.2</v>
      </c>
      <c r="Q54" s="26">
        <v>2001</v>
      </c>
    </row>
    <row r="55" spans="1:17">
      <c r="A55" s="26">
        <v>2000</v>
      </c>
      <c r="B55" s="95">
        <f>[12]gennaio2000!$D$44</f>
        <v>20.7</v>
      </c>
      <c r="C55" s="95">
        <f>[12]febbraio2000!$D$44</f>
        <v>17.2</v>
      </c>
      <c r="D55" s="95">
        <f>[12]marzo2000!$D$44</f>
        <v>23.4</v>
      </c>
      <c r="E55" s="95">
        <f>[12]aprile2000!$D$44</f>
        <v>25.3</v>
      </c>
      <c r="F55" s="95">
        <f>[12]maggio2000!$D$44</f>
        <v>25.9</v>
      </c>
      <c r="G55" s="95">
        <f>[12]giugno2000!$D$44</f>
        <v>29.2</v>
      </c>
      <c r="H55" s="95">
        <f>[12]luglio2000!$D$44</f>
        <v>29.4</v>
      </c>
      <c r="I55" s="95">
        <f>[12]agosto2000!$D$44</f>
        <v>32.6</v>
      </c>
      <c r="J55" s="95">
        <f>[12]settembre2000!$D$44</f>
        <v>26.9</v>
      </c>
      <c r="K55" s="95">
        <f>[12]ottobre2000!$D$44</f>
        <v>23.2</v>
      </c>
      <c r="L55" s="95">
        <f>[12]novembre2000!$D$44</f>
        <v>15.8</v>
      </c>
      <c r="M55" s="95">
        <f>[12]dicembre2000!$D$44</f>
        <v>14.4</v>
      </c>
      <c r="N55" s="11">
        <f t="shared" si="9"/>
        <v>23.666666666666661</v>
      </c>
      <c r="O55" s="11">
        <f t="shared" si="10"/>
        <v>32.6</v>
      </c>
      <c r="P55" s="11">
        <f t="shared" si="11"/>
        <v>14.4</v>
      </c>
      <c r="Q55" s="26">
        <v>2000</v>
      </c>
    </row>
    <row r="56" spans="1:17">
      <c r="A56" s="26">
        <v>1999</v>
      </c>
      <c r="B56" s="95">
        <f>[13]gennaio99!$D$44</f>
        <v>15.8</v>
      </c>
      <c r="C56" s="95">
        <f>[13]febbraio99!$D$44</f>
        <v>20.2</v>
      </c>
      <c r="D56" s="95">
        <f>[13]marzo99!$D$44</f>
        <v>20</v>
      </c>
      <c r="E56" s="95">
        <f>[13]aprile99!$D$44</f>
        <v>22.5</v>
      </c>
      <c r="F56" s="95">
        <f>[13]maggio99!$D$44</f>
        <v>26.2</v>
      </c>
      <c r="G56" s="95">
        <f>[13]giugno99!$D$44</f>
        <v>28.9</v>
      </c>
      <c r="H56" s="95">
        <f>[13]luglio99!$D$44</f>
        <v>29.3</v>
      </c>
      <c r="I56" s="95">
        <f>[13]agosto99!$D$44</f>
        <v>28.3</v>
      </c>
      <c r="J56" s="95">
        <f>[13]settembre99!$D$44</f>
        <v>27.6</v>
      </c>
      <c r="K56" s="95">
        <f>[13]ottobre99!$D$44</f>
        <v>23.5</v>
      </c>
      <c r="L56" s="95">
        <f>[13]novembre99!$D$44</f>
        <v>17.2</v>
      </c>
      <c r="M56" s="95">
        <f>[13]dicembre99!$D$44</f>
        <v>13.1</v>
      </c>
      <c r="N56" s="11">
        <f t="shared" si="9"/>
        <v>22.716666666666669</v>
      </c>
      <c r="O56" s="11">
        <f t="shared" si="10"/>
        <v>29.3</v>
      </c>
      <c r="P56" s="11">
        <f t="shared" si="11"/>
        <v>13.1</v>
      </c>
      <c r="Q56" s="26">
        <v>1999</v>
      </c>
    </row>
    <row r="57" spans="1:17">
      <c r="A57" s="26">
        <v>1998</v>
      </c>
      <c r="B57" s="95">
        <f>[14]gennaio98!$D$44</f>
        <v>16</v>
      </c>
      <c r="C57" s="95">
        <f>[14]febbraio98!$D$41</f>
        <v>23</v>
      </c>
      <c r="D57" s="95">
        <f>[14]marzo98!$D$44</f>
        <v>21</v>
      </c>
      <c r="E57" s="95">
        <f>[14]aprile98!$D$44</f>
        <v>21</v>
      </c>
      <c r="F57" s="95">
        <f>[14]maggio98!$D$44</f>
        <v>29</v>
      </c>
      <c r="G57" s="95">
        <f>[14]giugno98!$D$44</f>
        <v>29</v>
      </c>
      <c r="H57" s="95">
        <f>[14]luglio98!$D$44</f>
        <v>32</v>
      </c>
      <c r="I57" s="95">
        <f>[14]agosto98!$D$44</f>
        <v>33</v>
      </c>
      <c r="J57" s="95">
        <f>[14]settembre98!$D$44</f>
        <v>27</v>
      </c>
      <c r="K57" s="95">
        <f>[14]ottobre98!$D$44</f>
        <v>20.100000000000001</v>
      </c>
      <c r="L57" s="95">
        <f>[14]novembre98!$D$44</f>
        <v>17.899999999999999</v>
      </c>
      <c r="M57" s="95">
        <f>[14]dicembre98!$D$44</f>
        <v>14.1</v>
      </c>
      <c r="N57" s="95">
        <f t="shared" si="9"/>
        <v>23.591666666666669</v>
      </c>
      <c r="O57" s="11">
        <f t="shared" si="10"/>
        <v>33</v>
      </c>
      <c r="P57" s="11">
        <f t="shared" si="11"/>
        <v>14.1</v>
      </c>
      <c r="Q57" s="26">
        <v>1998</v>
      </c>
    </row>
    <row r="58" spans="1:17">
      <c r="A58" s="26">
        <v>1997</v>
      </c>
      <c r="B58" s="95">
        <f>[15]gennaio97!$D$44</f>
        <v>16</v>
      </c>
      <c r="C58" s="95">
        <f>[15]febbraio97!$D$44</f>
        <v>17</v>
      </c>
      <c r="D58" s="95">
        <f>[15]marzo97!$D$44</f>
        <v>25</v>
      </c>
      <c r="E58" s="95">
        <f>'[15]aprile 97'!$D$44</f>
        <v>24</v>
      </c>
      <c r="F58" s="95">
        <f>'[15]maggio 97'!$D$44</f>
        <v>28</v>
      </c>
      <c r="G58" s="95">
        <f>[15]giugno97!$D$44</f>
        <v>28</v>
      </c>
      <c r="H58" s="95">
        <f>[15]luglio97!$D$44</f>
        <v>31</v>
      </c>
      <c r="I58" s="95">
        <f>[15]agosto97!$D$44</f>
        <v>31</v>
      </c>
      <c r="J58" s="95">
        <f>[15]settembre97!$D$43</f>
        <v>29</v>
      </c>
      <c r="K58" s="95">
        <f>[15]ottobre97!$D$44</f>
        <v>29</v>
      </c>
      <c r="L58" s="95">
        <f>[15]novembre97!$D$43</f>
        <v>16</v>
      </c>
      <c r="M58" s="95">
        <f>[15]dicembre97!$D$44</f>
        <v>17</v>
      </c>
      <c r="N58" s="95">
        <f t="shared" si="9"/>
        <v>24.25</v>
      </c>
      <c r="O58" s="11">
        <f t="shared" si="10"/>
        <v>31</v>
      </c>
      <c r="P58" s="11">
        <f t="shared" si="11"/>
        <v>16</v>
      </c>
      <c r="Q58" s="26">
        <v>1997</v>
      </c>
    </row>
    <row r="59" spans="1:17">
      <c r="A59" s="26">
        <v>1996</v>
      </c>
      <c r="B59" s="95">
        <f>[16]gennaio96!$D$44</f>
        <v>14</v>
      </c>
      <c r="C59" s="95">
        <f>[16]febbraio96!$D$44</f>
        <v>20</v>
      </c>
      <c r="D59" s="95">
        <f>[16]marzo96!$D$44</f>
        <v>17</v>
      </c>
      <c r="E59" s="95">
        <f>[16]aprile96!$D$44</f>
        <v>23</v>
      </c>
      <c r="F59" s="95">
        <f>[16]maggio96!$D$44</f>
        <v>27</v>
      </c>
      <c r="G59" s="95">
        <f>[16]giugno96!$D$44</f>
        <v>32</v>
      </c>
      <c r="H59" s="95">
        <f>[16]luglio96!$D$44</f>
        <v>30</v>
      </c>
      <c r="I59" s="95">
        <f>[16]agosto96!$D$44</f>
        <v>29</v>
      </c>
      <c r="J59" s="95">
        <f>[16]settembre96!$D$44</f>
        <v>27</v>
      </c>
      <c r="K59" s="95">
        <f>[16]ottobre96!$D$44</f>
        <v>24</v>
      </c>
      <c r="L59" s="95">
        <f>[16]novembre96!$D$44</f>
        <v>19</v>
      </c>
      <c r="M59" s="95">
        <f>[16]dicembre96!$D$44</f>
        <v>13</v>
      </c>
      <c r="N59" s="95">
        <f t="shared" si="9"/>
        <v>22.916666666666668</v>
      </c>
      <c r="O59" s="11">
        <f t="shared" si="10"/>
        <v>32</v>
      </c>
      <c r="P59" s="11">
        <f t="shared" si="11"/>
        <v>13</v>
      </c>
      <c r="Q59" s="26">
        <v>1996</v>
      </c>
    </row>
    <row r="60" spans="1:17">
      <c r="A60" s="26">
        <v>1995</v>
      </c>
      <c r="B60" s="95">
        <f>[17]gennaio95!$D$44</f>
        <v>17</v>
      </c>
      <c r="C60" s="95">
        <f>[17]febbraio95!$D$44</f>
        <v>21</v>
      </c>
      <c r="D60" s="95">
        <f>[17]marzo95!$D$44</f>
        <v>20</v>
      </c>
      <c r="E60" s="95">
        <f>[17]aprile95!$D$44</f>
        <v>27</v>
      </c>
      <c r="F60" s="95">
        <f>[17]maggio95!$D$44</f>
        <v>27</v>
      </c>
      <c r="G60" s="95">
        <f>[17]giugno95!$D$44</f>
        <v>28</v>
      </c>
      <c r="H60" s="95">
        <f>[17]luglio95!$D$44</f>
        <v>32</v>
      </c>
      <c r="I60" s="95">
        <f>[17]agosto95!$D$44</f>
        <v>31</v>
      </c>
      <c r="J60" s="95">
        <f>[17]settembre95!$D$44</f>
        <v>26</v>
      </c>
      <c r="K60" s="95">
        <f>[17]ottobre95!$D$44</f>
        <v>25</v>
      </c>
      <c r="L60" s="95">
        <f>[17]novembre95!$D$44</f>
        <v>22</v>
      </c>
      <c r="M60" s="95">
        <f>[17]dicembre95!$D$44</f>
        <v>13</v>
      </c>
      <c r="N60" s="95">
        <f t="shared" si="9"/>
        <v>24.083333333333332</v>
      </c>
      <c r="O60" s="11">
        <f t="shared" si="10"/>
        <v>32</v>
      </c>
      <c r="P60" s="11">
        <f t="shared" si="11"/>
        <v>13</v>
      </c>
      <c r="Q60" s="26">
        <v>1995</v>
      </c>
    </row>
    <row r="61" spans="1:17">
      <c r="A61" s="26">
        <v>1994</v>
      </c>
      <c r="B61" s="95">
        <f>[18]gennaio94!$D$44</f>
        <v>16</v>
      </c>
      <c r="C61" s="95">
        <f>[18]febbraio94!$D$44</f>
        <v>16</v>
      </c>
      <c r="D61" s="95">
        <f>[18]marzo94!$D$44</f>
        <v>23</v>
      </c>
      <c r="E61" s="95">
        <f>[18]aprile94!$D$44</f>
        <v>24</v>
      </c>
      <c r="F61" s="95">
        <f>[18]maggio94!$D$44</f>
        <v>26</v>
      </c>
      <c r="G61" s="95">
        <f>[18]giugno94!$D$44</f>
        <v>31</v>
      </c>
      <c r="H61" s="95">
        <f>[18]luglio94!$D$44</f>
        <v>32</v>
      </c>
      <c r="I61" s="95">
        <f>[18]agosto94!$D$44</f>
        <v>34</v>
      </c>
      <c r="J61" s="95">
        <f>[18]settembre94!$D$44</f>
        <v>27</v>
      </c>
      <c r="K61" s="95">
        <f>[18]ottobre94!$D$44</f>
        <v>25</v>
      </c>
      <c r="L61" s="95">
        <f>[18]novembre94!$D$44</f>
        <v>20</v>
      </c>
      <c r="M61" s="95">
        <f>[18]dicembre94!$D$44</f>
        <v>22</v>
      </c>
      <c r="N61" s="95">
        <f t="shared" si="9"/>
        <v>24.666666666666668</v>
      </c>
      <c r="O61" s="11">
        <f t="shared" si="10"/>
        <v>34</v>
      </c>
      <c r="P61" s="11">
        <f t="shared" si="11"/>
        <v>16</v>
      </c>
      <c r="Q61" s="26">
        <v>1994</v>
      </c>
    </row>
    <row r="62" spans="1:17">
      <c r="A62" s="26">
        <v>1993</v>
      </c>
      <c r="B62" s="95">
        <f>[19]gennaio93!$D$44</f>
        <v>19</v>
      </c>
      <c r="C62" s="95">
        <f>[19]febbraio93!$D$44</f>
        <v>16</v>
      </c>
      <c r="D62" s="95">
        <f>[19]marzo93!$D$44</f>
        <v>24</v>
      </c>
      <c r="E62" s="95">
        <f>[19]aprile93!$D$44</f>
        <v>22</v>
      </c>
      <c r="F62" s="95">
        <f>[19]maggio93!$D$44</f>
        <v>27</v>
      </c>
      <c r="G62" s="95">
        <f>[19]giugno93!$D$44</f>
        <v>29</v>
      </c>
      <c r="H62" s="95">
        <f>[19]luglio93!$D$44</f>
        <v>30</v>
      </c>
      <c r="I62" s="95">
        <f>[19]agosto93!$D$44</f>
        <v>32</v>
      </c>
      <c r="J62" s="95">
        <f>[19]settembre93!$D$44</f>
        <v>24</v>
      </c>
      <c r="K62" s="95">
        <f>[19]ottobre93!$D$44</f>
        <v>20</v>
      </c>
      <c r="L62" s="95">
        <f>[19]novembre93!$D$44</f>
        <v>16</v>
      </c>
      <c r="M62" s="95">
        <f>[19]dicembre93!$D$44</f>
        <v>14</v>
      </c>
      <c r="N62" s="95">
        <f t="shared" si="9"/>
        <v>22.75</v>
      </c>
      <c r="O62" s="11">
        <f t="shared" si="10"/>
        <v>32</v>
      </c>
      <c r="P62" s="11">
        <f t="shared" si="11"/>
        <v>14</v>
      </c>
      <c r="Q62" s="26">
        <v>1993</v>
      </c>
    </row>
    <row r="63" spans="1:17">
      <c r="A63" s="26">
        <v>1992</v>
      </c>
      <c r="B63" s="95">
        <f>[20]gennaio92!$D$44</f>
        <v>15</v>
      </c>
      <c r="C63" s="95">
        <f>[20]febbraio92!$D$44</f>
        <v>17</v>
      </c>
      <c r="D63" s="95">
        <f>[20]marzo92!$D$44</f>
        <v>23</v>
      </c>
      <c r="E63" s="95">
        <f>[20]aprile92!$D$44</f>
        <v>24</v>
      </c>
      <c r="F63" s="95">
        <f>[20]maggio92!$D$44</f>
        <v>28</v>
      </c>
      <c r="G63" s="95">
        <f>[20]giugno92!$D$44</f>
        <v>27</v>
      </c>
      <c r="H63" s="95">
        <f>[20]luglio92!$D$44</f>
        <v>32</v>
      </c>
      <c r="I63" s="95">
        <f>[20]agosto92!$D$44</f>
        <v>31</v>
      </c>
      <c r="J63" s="95">
        <f>[20]settembre92!$D$44</f>
        <v>27</v>
      </c>
      <c r="K63" s="95">
        <f>[20]ottobre92!$D$44</f>
        <v>20</v>
      </c>
      <c r="L63" s="95">
        <f>[20]novembre92!$D$44</f>
        <v>20</v>
      </c>
      <c r="M63" s="95">
        <f>[20]dicembre92!$D$44</f>
        <v>13</v>
      </c>
      <c r="N63" s="95">
        <f t="shared" si="9"/>
        <v>23.083333333333332</v>
      </c>
      <c r="O63" s="11">
        <f t="shared" si="10"/>
        <v>32</v>
      </c>
      <c r="P63" s="11">
        <f t="shared" si="11"/>
        <v>13</v>
      </c>
      <c r="Q63" s="26">
        <v>1992</v>
      </c>
    </row>
    <row r="64" spans="1:17">
      <c r="A64" s="26">
        <v>1991</v>
      </c>
      <c r="B64" s="95">
        <f>[21]gennaio91!$D$44</f>
        <v>10</v>
      </c>
      <c r="C64" s="95">
        <f>[21]febbraio91!$D$44</f>
        <v>18</v>
      </c>
      <c r="D64" s="95">
        <f>[21]marzo91!$D$44</f>
        <v>21</v>
      </c>
      <c r="E64" s="95">
        <f>[21]aprile91!$D$44</f>
        <v>21</v>
      </c>
      <c r="F64" s="95">
        <f>[21]maggio91!$D$44</f>
        <v>27</v>
      </c>
      <c r="G64" s="95">
        <f>[21]giugno91!$D$44</f>
        <v>31</v>
      </c>
      <c r="H64" s="95">
        <f>[21]luglio91!$D$44</f>
        <v>32</v>
      </c>
      <c r="I64" s="95">
        <f>[21]agosto91!$D$44</f>
        <v>32</v>
      </c>
      <c r="J64" s="95">
        <f>[21]settembre91!$D$44</f>
        <v>30</v>
      </c>
      <c r="K64" s="95">
        <f>[21]ottobre91!$D$44</f>
        <v>21</v>
      </c>
      <c r="L64" s="95">
        <f>[21]dicembre91!$D$44</f>
        <v>18</v>
      </c>
      <c r="M64" s="95">
        <f>[21]dicembre91!$D$44</f>
        <v>18</v>
      </c>
      <c r="N64" s="95">
        <f t="shared" si="9"/>
        <v>23.25</v>
      </c>
      <c r="O64" s="11">
        <f t="shared" si="10"/>
        <v>32</v>
      </c>
      <c r="P64" s="11">
        <f t="shared" si="11"/>
        <v>10</v>
      </c>
      <c r="Q64" s="26">
        <v>1991</v>
      </c>
    </row>
    <row r="65" spans="1:17">
      <c r="A65" s="26">
        <v>1990</v>
      </c>
      <c r="B65" s="95">
        <f>[22]gennaio90!$D$44</f>
        <v>10</v>
      </c>
      <c r="C65" s="95">
        <f>[22]febbraio90!$D$44</f>
        <v>19</v>
      </c>
      <c r="D65" s="95">
        <f>[22]marzo90!$D$44</f>
        <v>21</v>
      </c>
      <c r="E65" s="95">
        <f>[22]aprile90!$D$44</f>
        <v>21</v>
      </c>
      <c r="F65" s="95">
        <f>[22]maggio90!$D$44</f>
        <v>26</v>
      </c>
      <c r="G65" s="95">
        <f>[22]giugno90!$D$44</f>
        <v>28</v>
      </c>
      <c r="H65" s="95">
        <f>[22]luglio90!$D$44</f>
        <v>30</v>
      </c>
      <c r="I65" s="95">
        <f>[22]agosto90!$D$44</f>
        <v>29</v>
      </c>
      <c r="J65" s="95">
        <f>[22]settembre90!$D$44</f>
        <v>25</v>
      </c>
      <c r="K65" s="95">
        <f>[22]ottobre90!$D$44</f>
        <v>20</v>
      </c>
      <c r="L65" s="95">
        <f>[22]novembre90!$D$44</f>
        <v>16</v>
      </c>
      <c r="M65" s="95">
        <f>[22]dicembre90!$D$44</f>
        <v>8</v>
      </c>
      <c r="N65" s="95">
        <f t="shared" si="9"/>
        <v>21.083333333333332</v>
      </c>
      <c r="O65" s="11">
        <f t="shared" si="10"/>
        <v>30</v>
      </c>
      <c r="P65" s="11">
        <f t="shared" si="11"/>
        <v>8</v>
      </c>
      <c r="Q65" s="26">
        <v>1990</v>
      </c>
    </row>
    <row r="66" spans="1:17">
      <c r="A66" s="26">
        <v>1989</v>
      </c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>
        <f>[44]novembre89!$D$44</f>
        <v>13</v>
      </c>
      <c r="M66" s="95">
        <f>[44]dicembre89!$D$44</f>
        <v>11</v>
      </c>
      <c r="N66" s="95">
        <f t="shared" si="9"/>
        <v>12</v>
      </c>
      <c r="O66" s="11">
        <f t="shared" si="10"/>
        <v>13</v>
      </c>
      <c r="P66" s="11">
        <f t="shared" si="11"/>
        <v>11</v>
      </c>
      <c r="Q66" s="26">
        <v>1989</v>
      </c>
    </row>
    <row r="67" spans="1:17">
      <c r="A67" s="26" t="s">
        <v>56</v>
      </c>
      <c r="B67" s="11">
        <f>AVERAGE(B44:B66)</f>
        <v>15.631818181818181</v>
      </c>
      <c r="C67" s="11">
        <f t="shared" ref="C67" si="12">AVERAGE(C44:C66)</f>
        <v>17.440909090909088</v>
      </c>
      <c r="D67" s="11">
        <f t="shared" ref="D67" si="13">AVERAGE(D44:D66)</f>
        <v>21.404545454545453</v>
      </c>
      <c r="E67" s="11">
        <f t="shared" ref="E67" si="14">AVERAGE(E44:E66)</f>
        <v>23.50454545454545</v>
      </c>
      <c r="F67" s="11">
        <f t="shared" ref="F67" si="15">AVERAGE(F44:F66)</f>
        <v>27.377272727272725</v>
      </c>
      <c r="G67" s="11">
        <f t="shared" ref="G67" si="16">AVERAGE(G44:G66)</f>
        <v>29.954545454545453</v>
      </c>
      <c r="H67" s="11">
        <f t="shared" ref="H67" si="17">AVERAGE(H44:H66)</f>
        <v>31.059090909090909</v>
      </c>
      <c r="I67" s="11">
        <f t="shared" ref="I67" si="18">AVERAGE(I44:I66)</f>
        <v>31.204545454545453</v>
      </c>
      <c r="J67" s="11">
        <f t="shared" ref="J67" si="19">AVERAGE(J44:J66)</f>
        <v>27.65909090909091</v>
      </c>
      <c r="K67" s="11">
        <f t="shared" ref="K67" si="20">AVERAGE(K44:K66)</f>
        <v>22.900000000000002</v>
      </c>
      <c r="L67" s="11">
        <f t="shared" ref="L67" si="21">AVERAGE(L44:L66)</f>
        <v>17.900000000000002</v>
      </c>
      <c r="M67" s="11">
        <f t="shared" ref="M67" si="22">AVERAGE(M44:M66)</f>
        <v>14.786956521739132</v>
      </c>
      <c r="N67" s="11">
        <f>AVERAGE(N44:N66)</f>
        <v>22.937681159420293</v>
      </c>
      <c r="O67" s="11">
        <f t="shared" ref="O67" si="23">AVERAGE(O44:O66)</f>
        <v>31.456521739130434</v>
      </c>
      <c r="P67" s="11">
        <f t="shared" ref="P67" si="24">AVERAGE(P44:P66)</f>
        <v>13.247826086956518</v>
      </c>
      <c r="Q67" s="10"/>
    </row>
    <row r="68" spans="1:17">
      <c r="A68" s="26" t="s">
        <v>27</v>
      </c>
      <c r="B68" s="11">
        <f>MAX(B44:B66)</f>
        <v>22.5</v>
      </c>
      <c r="C68" s="11">
        <f t="shared" ref="C68:M68" si="25">MAX(C44:C66)</f>
        <v>23</v>
      </c>
      <c r="D68" s="11">
        <f t="shared" si="25"/>
        <v>26</v>
      </c>
      <c r="E68" s="11">
        <f t="shared" si="25"/>
        <v>28.9</v>
      </c>
      <c r="F68" s="11">
        <f t="shared" si="25"/>
        <v>30.8</v>
      </c>
      <c r="G68" s="11">
        <f t="shared" si="25"/>
        <v>33.5</v>
      </c>
      <c r="H68" s="11">
        <f t="shared" si="25"/>
        <v>33.799999999999997</v>
      </c>
      <c r="I68" s="11">
        <f t="shared" si="25"/>
        <v>35.4</v>
      </c>
      <c r="J68" s="11">
        <f t="shared" si="25"/>
        <v>31.6</v>
      </c>
      <c r="K68" s="11">
        <f t="shared" si="25"/>
        <v>29</v>
      </c>
      <c r="L68" s="11">
        <f t="shared" si="25"/>
        <v>22</v>
      </c>
      <c r="M68" s="11">
        <f t="shared" si="25"/>
        <v>22</v>
      </c>
      <c r="N68" s="11">
        <f>MAX(N44:N66)</f>
        <v>24.666666666666668</v>
      </c>
      <c r="O68" s="11">
        <f t="shared" ref="O68:P68" si="26">MAX(O44:O66)</f>
        <v>35.4</v>
      </c>
      <c r="P68" s="11">
        <f t="shared" si="26"/>
        <v>16.899999999999999</v>
      </c>
      <c r="Q68" s="10"/>
    </row>
    <row r="69" spans="1:17">
      <c r="A69" s="26" t="s">
        <v>28</v>
      </c>
      <c r="B69" s="11">
        <f>MIN(B44:B66)</f>
        <v>8.6</v>
      </c>
      <c r="C69" s="11">
        <f t="shared" ref="C69:M69" si="27">MIN(C44:C66)</f>
        <v>12.1</v>
      </c>
      <c r="D69" s="11">
        <f t="shared" si="27"/>
        <v>16.600000000000001</v>
      </c>
      <c r="E69" s="11">
        <f t="shared" si="27"/>
        <v>21</v>
      </c>
      <c r="F69" s="11">
        <f t="shared" si="27"/>
        <v>23.6</v>
      </c>
      <c r="G69" s="11">
        <f t="shared" si="27"/>
        <v>27</v>
      </c>
      <c r="H69" s="11">
        <f t="shared" si="27"/>
        <v>28.8</v>
      </c>
      <c r="I69" s="11">
        <f t="shared" si="27"/>
        <v>28.3</v>
      </c>
      <c r="J69" s="11">
        <f t="shared" si="27"/>
        <v>24</v>
      </c>
      <c r="K69" s="11">
        <f t="shared" si="27"/>
        <v>19.600000000000001</v>
      </c>
      <c r="L69" s="11">
        <f t="shared" si="27"/>
        <v>13</v>
      </c>
      <c r="M69" s="11">
        <f t="shared" si="27"/>
        <v>8</v>
      </c>
      <c r="N69" s="11">
        <f>MIN(N44:N66)</f>
        <v>12</v>
      </c>
      <c r="O69" s="11">
        <f t="shared" ref="O69:P69" si="28">MIN(O44:O66)</f>
        <v>13</v>
      </c>
      <c r="P69" s="11">
        <f t="shared" si="28"/>
        <v>8</v>
      </c>
      <c r="Q69" s="10"/>
    </row>
    <row r="70" spans="1:17">
      <c r="A70" s="131" t="s">
        <v>144</v>
      </c>
      <c r="B70" s="13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0"/>
    </row>
    <row r="71" spans="1:17">
      <c r="A71" s="131" t="s">
        <v>147</v>
      </c>
      <c r="B71" s="131"/>
      <c r="C71" s="97" t="s">
        <v>27</v>
      </c>
      <c r="D71" s="11">
        <f>MAX(B68:M68)</f>
        <v>35.4</v>
      </c>
      <c r="E71" s="101" t="str">
        <f>HLOOKUP(D71,B68:M75,8,FALSE)</f>
        <v>Agosto</v>
      </c>
      <c r="F71" s="12">
        <f>VLOOKUP(D71,O44:Q66,3,FALSE)</f>
        <v>2003</v>
      </c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0"/>
    </row>
    <row r="72" spans="1:17">
      <c r="A72" s="26"/>
      <c r="B72" s="11"/>
      <c r="C72" s="97" t="s">
        <v>28</v>
      </c>
      <c r="D72" s="11">
        <f>MIN(B69:M69)</f>
        <v>8</v>
      </c>
      <c r="E72" s="101" t="str">
        <f>HLOOKUP(D72,B69:M75,7,FALSE)</f>
        <v>Dicembre</v>
      </c>
      <c r="F72" s="12">
        <f>VLOOKUP(D72,P44:Q66,2,FALSE)</f>
        <v>1990</v>
      </c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0"/>
    </row>
    <row r="73" spans="1:17">
      <c r="A73" s="26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10"/>
      <c r="P73" s="10"/>
      <c r="Q73" s="10"/>
    </row>
    <row r="74" spans="1:17">
      <c r="A74" s="4" t="s">
        <v>148</v>
      </c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</row>
    <row r="75" spans="1:17">
      <c r="A75" s="26" t="s">
        <v>132</v>
      </c>
      <c r="B75" s="26" t="s">
        <v>13</v>
      </c>
      <c r="C75" s="26" t="s">
        <v>133</v>
      </c>
      <c r="D75" s="26" t="s">
        <v>134</v>
      </c>
      <c r="E75" s="26" t="s">
        <v>135</v>
      </c>
      <c r="F75" s="26" t="s">
        <v>136</v>
      </c>
      <c r="G75" s="26" t="s">
        <v>137</v>
      </c>
      <c r="H75" s="26" t="s">
        <v>138</v>
      </c>
      <c r="I75" s="26" t="s">
        <v>139</v>
      </c>
      <c r="J75" s="26" t="s">
        <v>140</v>
      </c>
      <c r="K75" s="26" t="s">
        <v>141</v>
      </c>
      <c r="L75" s="26" t="s">
        <v>142</v>
      </c>
      <c r="M75" s="26" t="s">
        <v>143</v>
      </c>
      <c r="N75" s="26" t="s">
        <v>56</v>
      </c>
      <c r="O75" s="26" t="s">
        <v>27</v>
      </c>
      <c r="P75" s="26" t="s">
        <v>28</v>
      </c>
      <c r="Q75" s="26" t="s">
        <v>132</v>
      </c>
    </row>
    <row r="76" spans="1:17">
      <c r="A76" s="94">
        <v>2011</v>
      </c>
      <c r="B76" s="95">
        <f>[1]gennaio2011!$AP$45</f>
        <v>-5.9</v>
      </c>
      <c r="C76" s="95">
        <f>[1]febbraio2011!$AP$45</f>
        <v>-2.4</v>
      </c>
      <c r="D76" s="95">
        <f>[1]marzo2011!$AP$45</f>
        <v>-3.1</v>
      </c>
      <c r="E76" s="95">
        <f>[1]aprile2011!$AP$45</f>
        <v>3.3</v>
      </c>
      <c r="F76" s="95">
        <f>[1]maggio2011!$AP$45</f>
        <v>5.7</v>
      </c>
      <c r="G76" s="95">
        <f>[1]giugno2011!$AP$45</f>
        <v>11.3</v>
      </c>
      <c r="H76" s="95">
        <f>[1]luglio2011!$AP$45</f>
        <v>9.4</v>
      </c>
      <c r="I76" s="95">
        <f>[1]agosto2011!$AP$45</f>
        <v>10.4</v>
      </c>
      <c r="J76" s="95">
        <f>[1]settembre2011!$AP$45</f>
        <v>6.5</v>
      </c>
      <c r="K76" s="95">
        <f>[1]ottobre2011!$AP$45</f>
        <v>1.9</v>
      </c>
      <c r="L76" s="95">
        <f>[1]novembre2011!$AP$45</f>
        <v>0.5</v>
      </c>
      <c r="M76" s="95">
        <f>[1]dicembre2011!$AP$45</f>
        <v>-3.9</v>
      </c>
      <c r="N76" s="11">
        <f>AVERAGE(B76:M76)</f>
        <v>2.8083333333333331</v>
      </c>
      <c r="O76" s="11">
        <f>MAX(B76:M76)</f>
        <v>11.3</v>
      </c>
      <c r="P76" s="11">
        <f>MIN(B76:M76)</f>
        <v>-5.9</v>
      </c>
      <c r="Q76" s="94">
        <v>2011</v>
      </c>
    </row>
    <row r="77" spans="1:17">
      <c r="A77" s="26">
        <v>2010</v>
      </c>
      <c r="B77" s="95">
        <f>[2]gennaio2010!$AP$45</f>
        <v>-6.7</v>
      </c>
      <c r="C77" s="95">
        <f>[2]febbraio2010!$AP$45</f>
        <v>-6.7</v>
      </c>
      <c r="D77" s="95">
        <f>[2]marzo2010!$AP$45</f>
        <v>-4.9000000000000004</v>
      </c>
      <c r="E77" s="95">
        <f>[2]aprile2010!$AP$45</f>
        <v>-0.1</v>
      </c>
      <c r="F77" s="95">
        <f>[2]maggio2010!$AP$45</f>
        <v>6.1</v>
      </c>
      <c r="G77" s="95">
        <f>[2]giugno2010!$AP$45</f>
        <v>8.3000000000000007</v>
      </c>
      <c r="H77" s="95">
        <f>[2]luglio2010!$AP$45</f>
        <v>12.6</v>
      </c>
      <c r="I77" s="95">
        <f>[2]agosto2010!$AP$45</f>
        <v>8.1999999999999993</v>
      </c>
      <c r="J77" s="95">
        <f>[2]settembre2010!$AP$45</f>
        <v>6.2</v>
      </c>
      <c r="K77" s="95">
        <f>[2]ottobre2010!$AP$45</f>
        <v>0.7</v>
      </c>
      <c r="L77" s="95">
        <f>[2]novembre2010!$AP$45</f>
        <v>-4.2</v>
      </c>
      <c r="M77" s="95">
        <f>[2]dicembre2010!$AP$45</f>
        <v>-9.3000000000000007</v>
      </c>
      <c r="N77" s="11">
        <f>AVERAGE(B77:M77)</f>
        <v>0.84999999999999964</v>
      </c>
      <c r="O77" s="11">
        <f>MAX(B77:M77)</f>
        <v>12.6</v>
      </c>
      <c r="P77" s="11">
        <f>MIN(B77:M77)</f>
        <v>-9.3000000000000007</v>
      </c>
      <c r="Q77" s="26">
        <v>2010</v>
      </c>
    </row>
    <row r="78" spans="1:17">
      <c r="A78" s="26">
        <v>2009</v>
      </c>
      <c r="B78" s="95">
        <f>[3]gennaio2009!$D$43</f>
        <v>-7</v>
      </c>
      <c r="C78" s="95">
        <f>[3]febbraio2009!$D$43</f>
        <v>-5.5</v>
      </c>
      <c r="D78" s="95">
        <f>[3]marzo2009!$D$43</f>
        <v>-2.2999999999999998</v>
      </c>
      <c r="E78" s="95">
        <f>[3]aprile2009!$D$43</f>
        <v>3.9</v>
      </c>
      <c r="F78" s="95">
        <f>[3]maggio2009!$D$43</f>
        <v>5.6</v>
      </c>
      <c r="G78" s="95">
        <f>[3]giugno2009!$D$43</f>
        <v>9.3000000000000007</v>
      </c>
      <c r="H78" s="95">
        <f>[3]luglio2009!$D$43</f>
        <v>9.6999999999999993</v>
      </c>
      <c r="I78" s="95">
        <f>[3]agosto2009!$D$43</f>
        <v>11.2</v>
      </c>
      <c r="J78" s="95">
        <f>[3]settembre2009!$D$43</f>
        <v>9.9</v>
      </c>
      <c r="K78" s="95">
        <f>[3]ottobre2009!$D$43</f>
        <v>-0.3</v>
      </c>
      <c r="L78" s="95">
        <f>[3]novembre2009!$D$43</f>
        <v>-0.1</v>
      </c>
      <c r="M78" s="95">
        <f>[3]dicembre2009!$D$43</f>
        <v>-10</v>
      </c>
      <c r="N78" s="95">
        <f t="shared" ref="N78:N98" si="29">AVERAGE(B78:M78)</f>
        <v>2.0333333333333332</v>
      </c>
      <c r="O78" s="95">
        <f t="shared" ref="O78:O98" si="30">MAX(B78:M78)</f>
        <v>11.2</v>
      </c>
      <c r="P78" s="95">
        <f t="shared" ref="P78:P98" si="31">MIN(B78:M78)</f>
        <v>-10</v>
      </c>
      <c r="Q78" s="26">
        <v>2009</v>
      </c>
    </row>
    <row r="79" spans="1:17">
      <c r="A79" s="26">
        <v>2008</v>
      </c>
      <c r="B79" s="95">
        <f>[4]gennaio2008!$D$43</f>
        <v>-3.7</v>
      </c>
      <c r="C79" s="95">
        <f>[4]febbraio2008!$D$43</f>
        <v>-5.6</v>
      </c>
      <c r="D79" s="95">
        <f>[4]marzo2008!$D$43</f>
        <v>-4.2</v>
      </c>
      <c r="E79" s="95">
        <f>[4]aprile2008!$D$43</f>
        <v>1.2</v>
      </c>
      <c r="F79" s="95">
        <f>[4]maggio2008!$D$43</f>
        <v>4.4000000000000004</v>
      </c>
      <c r="G79" s="95">
        <f>[4]giugno2008!$D$43</f>
        <v>10.8</v>
      </c>
      <c r="H79" s="95">
        <f>[4]luglio2008!$D$43</f>
        <v>11.1</v>
      </c>
      <c r="I79" s="95">
        <f>[4]agosto2008!$D$43</f>
        <v>9.8000000000000007</v>
      </c>
      <c r="J79" s="95">
        <f>[4]settembre2008!$D$43</f>
        <v>6.5</v>
      </c>
      <c r="K79" s="95">
        <f>[4]ottobre2008!$D$43</f>
        <v>3.2</v>
      </c>
      <c r="L79" s="95">
        <f>[4]novembre2008!$D$43</f>
        <v>-3.7</v>
      </c>
      <c r="M79" s="95">
        <f>[4]dicembre2008!$D$43</f>
        <v>-9.1</v>
      </c>
      <c r="N79" s="95">
        <f t="shared" si="29"/>
        <v>1.7250000000000003</v>
      </c>
      <c r="O79" s="95">
        <f t="shared" si="30"/>
        <v>11.1</v>
      </c>
      <c r="P79" s="95">
        <f t="shared" si="31"/>
        <v>-9.1</v>
      </c>
      <c r="Q79" s="26">
        <v>2008</v>
      </c>
    </row>
    <row r="80" spans="1:17">
      <c r="A80" s="26">
        <v>2007</v>
      </c>
      <c r="B80" s="95">
        <f>[5]gennaio2007!$D$43</f>
        <v>-5</v>
      </c>
      <c r="C80" s="95">
        <f>[5]febbraio2007!$D$43</f>
        <v>-1.7</v>
      </c>
      <c r="D80" s="95">
        <f>[5]marzo2007!$D$43</f>
        <v>-2.5</v>
      </c>
      <c r="E80" s="95">
        <f>[5]aprile2007!$D$43</f>
        <v>4.3</v>
      </c>
      <c r="F80" s="95">
        <f>[5]maggio2007!$D$43</f>
        <v>5.7</v>
      </c>
      <c r="G80" s="95">
        <f>[5]giugno2007!$D$43</f>
        <v>9.6999999999999993</v>
      </c>
      <c r="H80" s="95">
        <f>[5]luglio2007!$D$43</f>
        <v>9.6999999999999993</v>
      </c>
      <c r="I80" s="95">
        <f>[5]agosto2007!$D$43</f>
        <v>10.7</v>
      </c>
      <c r="J80" s="95">
        <f>[5]settembre2007!$D$43</f>
        <v>4.9000000000000004</v>
      </c>
      <c r="K80" s="95">
        <f>[5]ottobre2007!$D$43</f>
        <v>-0.9</v>
      </c>
      <c r="L80" s="95">
        <f>[5]novembre2007!$D$43</f>
        <v>-4.9000000000000004</v>
      </c>
      <c r="M80" s="95">
        <f>[5]dicembre2007!$D$43</f>
        <v>-6.5</v>
      </c>
      <c r="N80" s="11">
        <f t="shared" si="29"/>
        <v>1.9583333333333333</v>
      </c>
      <c r="O80" s="11">
        <f t="shared" si="30"/>
        <v>10.7</v>
      </c>
      <c r="P80" s="11">
        <f t="shared" si="31"/>
        <v>-6.5</v>
      </c>
      <c r="Q80" s="26">
        <v>2007</v>
      </c>
    </row>
    <row r="81" spans="1:17">
      <c r="A81" s="26">
        <v>2006</v>
      </c>
      <c r="B81" s="95">
        <f>[6]gennaio2006!$D$43</f>
        <v>-8</v>
      </c>
      <c r="C81" s="95">
        <f>[6]febbraio2006!$D$43</f>
        <v>-6</v>
      </c>
      <c r="D81" s="95">
        <f>[6]marzo2006!$D$43</f>
        <v>-6.2</v>
      </c>
      <c r="E81" s="95">
        <f>[6]aprile2006!$D$43</f>
        <v>1.2</v>
      </c>
      <c r="F81" s="95">
        <f>[6]maggio2006!$D$43</f>
        <v>4.4000000000000004</v>
      </c>
      <c r="G81" s="95">
        <f>[6]giugno2006!$D$43</f>
        <v>3.3</v>
      </c>
      <c r="H81" s="95">
        <f>[6]luglio2006!$D$43</f>
        <v>14</v>
      </c>
      <c r="I81" s="95">
        <f>[6]agosto2006!$D$43</f>
        <v>8.5</v>
      </c>
      <c r="J81" s="95">
        <f>[6]settembre2006!$D$43</f>
        <v>9.8000000000000007</v>
      </c>
      <c r="K81" s="95">
        <f>[6]ottobre2006!$D$43</f>
        <v>5.6</v>
      </c>
      <c r="L81" s="95">
        <f>[6]novembre2006!$D$43</f>
        <v>-1.3</v>
      </c>
      <c r="M81" s="95">
        <f>[6]dicembre2006!$D$43</f>
        <v>-3.3</v>
      </c>
      <c r="N81" s="11">
        <f t="shared" si="29"/>
        <v>1.8333333333333333</v>
      </c>
      <c r="O81" s="11">
        <f t="shared" si="30"/>
        <v>14</v>
      </c>
      <c r="P81" s="11">
        <f t="shared" si="31"/>
        <v>-8</v>
      </c>
      <c r="Q81" s="26">
        <v>2006</v>
      </c>
    </row>
    <row r="82" spans="1:17">
      <c r="A82" s="26">
        <v>2005</v>
      </c>
      <c r="B82" s="95">
        <f>[7]gennaio2005!$D$43</f>
        <v>-9.3000000000000007</v>
      </c>
      <c r="C82" s="95">
        <f>[7]febbraio2005!$D$43</f>
        <v>-6.5</v>
      </c>
      <c r="D82" s="95">
        <f>[7]marzo2005!$D$43</f>
        <v>-11.7</v>
      </c>
      <c r="E82" s="95">
        <f>[7]aprile2005!$D$43</f>
        <v>1.8</v>
      </c>
      <c r="F82" s="95">
        <f>[7]maggio2005!$D$43</f>
        <v>5.7</v>
      </c>
      <c r="G82" s="95">
        <f>[7]giugno2005!$D$43</f>
        <v>7.5</v>
      </c>
      <c r="H82" s="95">
        <f>[7]luglio2005!$D$43</f>
        <v>11.1</v>
      </c>
      <c r="I82" s="95">
        <f>[7]agosto2005!$D$43</f>
        <v>10.9</v>
      </c>
      <c r="J82" s="95">
        <f>[7]settembre2005!$D$43</f>
        <v>9.1999999999999993</v>
      </c>
      <c r="K82" s="95">
        <f>[7]ottobre2005!$D$43</f>
        <v>6.3</v>
      </c>
      <c r="L82" s="95">
        <f>[7]novembre2005!$D$43</f>
        <v>-5.8</v>
      </c>
      <c r="M82" s="95">
        <f>[7]dicembre2005!$D$43</f>
        <v>-10</v>
      </c>
      <c r="N82" s="11">
        <f t="shared" si="29"/>
        <v>0.76666666666666661</v>
      </c>
      <c r="O82" s="11">
        <f t="shared" si="30"/>
        <v>11.1</v>
      </c>
      <c r="P82" s="11">
        <f t="shared" si="31"/>
        <v>-11.7</v>
      </c>
      <c r="Q82" s="26">
        <v>2005</v>
      </c>
    </row>
    <row r="83" spans="1:17">
      <c r="A83" s="26">
        <v>2004</v>
      </c>
      <c r="B83" s="95">
        <f>[8]gennaio2004!$D$43</f>
        <v>-6.6</v>
      </c>
      <c r="C83" s="95">
        <f>[8]febbraio2004!$D$43</f>
        <v>-6</v>
      </c>
      <c r="D83" s="95">
        <f>[8]marzo2004!$D$43</f>
        <v>-5.8</v>
      </c>
      <c r="E83" s="95">
        <f>[8]aprile2004!$D$43</f>
        <v>0</v>
      </c>
      <c r="F83" s="95">
        <f>[8]maggio2004!$D$43</f>
        <v>1.6</v>
      </c>
      <c r="G83" s="95">
        <f>[8]giugno2004!$D$43</f>
        <v>9.6999999999999993</v>
      </c>
      <c r="H83" s="95">
        <f>[8]luglio2004!$D$43</f>
        <v>9.1</v>
      </c>
      <c r="I83" s="95">
        <f>[8]agosto2004!$D$43</f>
        <v>10.3</v>
      </c>
      <c r="J83" s="95">
        <f>[8]settembre2004!$D$43</f>
        <v>6</v>
      </c>
      <c r="K83" s="95">
        <f>[8]ottobre2004!$D$43</f>
        <v>3.6</v>
      </c>
      <c r="L83" s="95">
        <f>[8]novembre2004!$D$43</f>
        <v>-1.9</v>
      </c>
      <c r="M83" s="95">
        <f>[8]dicembre2004!$D$43</f>
        <v>-5.6</v>
      </c>
      <c r="N83" s="11">
        <f t="shared" si="29"/>
        <v>1.2000000000000006</v>
      </c>
      <c r="O83" s="11">
        <f t="shared" si="30"/>
        <v>10.3</v>
      </c>
      <c r="P83" s="11">
        <f t="shared" si="31"/>
        <v>-6.6</v>
      </c>
      <c r="Q83" s="26">
        <v>2004</v>
      </c>
    </row>
    <row r="84" spans="1:17">
      <c r="A84" s="26">
        <v>2003</v>
      </c>
      <c r="B84" s="95">
        <f>[9]gennaio2003!$D$43</f>
        <v>-8</v>
      </c>
      <c r="C84" s="95">
        <f>[9]febbraio2003!$D$43</f>
        <v>-7.7</v>
      </c>
      <c r="D84" s="95">
        <f>[9]marzo2003!$D$43</f>
        <v>-2.1</v>
      </c>
      <c r="E84" s="95">
        <f>[9]aprile2003!$D$43</f>
        <v>-3.3</v>
      </c>
      <c r="F84" s="95">
        <f>[9]maggio2003!$D$43</f>
        <v>4.7</v>
      </c>
      <c r="G84" s="95">
        <f>[9]giugno2003!$D$43</f>
        <v>14.7</v>
      </c>
      <c r="H84" s="95">
        <f>[9]luglio2003!$D$43</f>
        <v>11.4</v>
      </c>
      <c r="I84" s="95">
        <f>[9]agosto2003!$D$43</f>
        <v>13.8</v>
      </c>
      <c r="J84" s="95">
        <f>[9]settembre2003!$D$43</f>
        <v>7.6</v>
      </c>
      <c r="K84" s="95">
        <f>[9]ottobre2003!$D$43</f>
        <v>-1.5</v>
      </c>
      <c r="L84" s="95">
        <f>[9]novembre2003!$D$43</f>
        <v>0.3</v>
      </c>
      <c r="M84" s="95">
        <f>[9]dicembre2003!$D$43</f>
        <v>-6.9</v>
      </c>
      <c r="N84" s="11">
        <f t="shared" si="29"/>
        <v>1.9166666666666667</v>
      </c>
      <c r="O84" s="11">
        <f t="shared" si="30"/>
        <v>14.7</v>
      </c>
      <c r="P84" s="11">
        <f t="shared" si="31"/>
        <v>-8</v>
      </c>
      <c r="Q84" s="26">
        <v>2003</v>
      </c>
    </row>
    <row r="85" spans="1:17">
      <c r="A85" s="26">
        <v>2002</v>
      </c>
      <c r="B85" s="95">
        <f>[10]gennaio2002!$D$43</f>
        <v>-8.1</v>
      </c>
      <c r="C85" s="95">
        <f>[10]febbraio2002!$D$43</f>
        <v>-3.4</v>
      </c>
      <c r="D85" s="95">
        <f>[10]marzo2002!$D$43</f>
        <v>-1.7</v>
      </c>
      <c r="E85" s="95">
        <f>[10]aprile2002!$D$43</f>
        <v>2.4</v>
      </c>
      <c r="F85" s="95">
        <f>[10]maggio2002!$D$43</f>
        <v>2.4</v>
      </c>
      <c r="G85" s="95">
        <f>[10]giugno2002!$D$43</f>
        <v>9.6999999999999993</v>
      </c>
      <c r="H85" s="95">
        <f>[10]luglio2002!$D$43</f>
        <v>10.9</v>
      </c>
      <c r="I85" s="95">
        <f>[10]agosto2002!$D$43</f>
        <v>10.3</v>
      </c>
      <c r="J85" s="95">
        <f>[10]settembre2002!$D$43</f>
        <v>4.3</v>
      </c>
      <c r="K85" s="95">
        <f>[10]ottobre2002!$D$43</f>
        <v>2.8</v>
      </c>
      <c r="L85" s="95">
        <f>[10]novembre2002!$D$43</f>
        <v>-1</v>
      </c>
      <c r="M85" s="95">
        <f>[10]dicembre2002!$D$43</f>
        <v>-3.5</v>
      </c>
      <c r="N85" s="11">
        <f t="shared" si="29"/>
        <v>2.0916666666666668</v>
      </c>
      <c r="O85" s="11">
        <f t="shared" si="30"/>
        <v>10.9</v>
      </c>
      <c r="P85" s="11">
        <f t="shared" si="31"/>
        <v>-8.1</v>
      </c>
      <c r="Q85" s="26">
        <v>2002</v>
      </c>
    </row>
    <row r="86" spans="1:17">
      <c r="A86" s="26">
        <v>2001</v>
      </c>
      <c r="B86" s="95">
        <f>[11]gennaio2001!$D$43</f>
        <v>-6.5</v>
      </c>
      <c r="C86" s="95">
        <f>[11]febbraio2001!$D$43</f>
        <v>-5.4</v>
      </c>
      <c r="D86" s="95">
        <f>[11]marzo2001!$D$43</f>
        <v>-6.5</v>
      </c>
      <c r="E86" s="95">
        <f>[11]aprile2001!$D$43</f>
        <v>-0.7</v>
      </c>
      <c r="F86" s="95">
        <f>[11]maggio2001!$D$43</f>
        <v>7</v>
      </c>
      <c r="G86" s="95">
        <f>[11]giugno2001!$D$43</f>
        <v>4.8</v>
      </c>
      <c r="H86" s="95">
        <f>[11]luglio2001!$D$43</f>
        <v>10.4</v>
      </c>
      <c r="I86" s="95">
        <f>[11]agosto2001!$D$43</f>
        <v>11.4</v>
      </c>
      <c r="J86" s="95">
        <f>[11]settembre2001!$D$43</f>
        <v>4.0999999999999996</v>
      </c>
      <c r="K86" s="95">
        <f>[11]ottobre2001!$D$43</f>
        <v>5.6</v>
      </c>
      <c r="L86" s="95">
        <f>[11]novembre2001!$D$43</f>
        <v>-3.2</v>
      </c>
      <c r="M86" s="95">
        <f>[11]dicembre2001!$D$43</f>
        <v>-9.3000000000000007</v>
      </c>
      <c r="N86" s="11">
        <f t="shared" si="29"/>
        <v>0.9750000000000002</v>
      </c>
      <c r="O86" s="11">
        <f t="shared" si="30"/>
        <v>11.4</v>
      </c>
      <c r="P86" s="11">
        <f t="shared" si="31"/>
        <v>-9.3000000000000007</v>
      </c>
      <c r="Q86" s="26">
        <v>2001</v>
      </c>
    </row>
    <row r="87" spans="1:17">
      <c r="A87" s="26">
        <v>2000</v>
      </c>
      <c r="B87" s="95">
        <f>[12]gennaio2000!$D$43</f>
        <v>-9</v>
      </c>
      <c r="C87" s="95">
        <f>[12]febbraio2000!$D$43</f>
        <v>-3.5</v>
      </c>
      <c r="D87" s="95">
        <f>[12]marzo2000!$D$43</f>
        <v>-2.1</v>
      </c>
      <c r="E87" s="95">
        <f>[12]aprile2000!$D$43</f>
        <v>1.3</v>
      </c>
      <c r="F87" s="95">
        <f>[12]maggio2000!$D$43</f>
        <v>9</v>
      </c>
      <c r="G87" s="95">
        <f>[12]giugno2000!$D$43</f>
        <v>13</v>
      </c>
      <c r="H87" s="95">
        <f>[12]luglio2000!$D$43</f>
        <v>7.9</v>
      </c>
      <c r="I87" s="95">
        <f>[12]agosto2000!$D$43</f>
        <v>11.9</v>
      </c>
      <c r="J87" s="95">
        <f>[12]settembre2000!$D$43</f>
        <v>8.1</v>
      </c>
      <c r="K87" s="95">
        <f>[12]ottobre2000!$D$43</f>
        <v>3.6</v>
      </c>
      <c r="L87" s="95">
        <f>[12]novembre2000!$D$43</f>
        <v>0.3</v>
      </c>
      <c r="M87" s="95">
        <f>[12]dicembre2000!$D$43</f>
        <v>-4.9000000000000004</v>
      </c>
      <c r="N87" s="11">
        <f t="shared" si="29"/>
        <v>2.9666666666666668</v>
      </c>
      <c r="O87" s="11">
        <f t="shared" si="30"/>
        <v>13</v>
      </c>
      <c r="P87" s="11">
        <f t="shared" si="31"/>
        <v>-9</v>
      </c>
      <c r="Q87" s="26">
        <v>2000</v>
      </c>
    </row>
    <row r="88" spans="1:17">
      <c r="A88" s="26">
        <v>1999</v>
      </c>
      <c r="B88" s="95">
        <f>[13]gennaio99!$D$43</f>
        <v>-7.6</v>
      </c>
      <c r="C88" s="95">
        <f>[13]febbraio99!$D$43</f>
        <v>-7.8</v>
      </c>
      <c r="D88" s="95">
        <f>[13]marzo99!$D$43</f>
        <v>-2.2999999999999998</v>
      </c>
      <c r="E88" s="95">
        <f>[13]aprile99!$D$43</f>
        <v>-0.1</v>
      </c>
      <c r="F88" s="95">
        <f>[13]maggio99!$D$43</f>
        <v>6.8</v>
      </c>
      <c r="G88" s="95">
        <f>[13]giugno99!$D$43</f>
        <v>8.3000000000000007</v>
      </c>
      <c r="H88" s="95">
        <f>[13]luglio99!$D$43</f>
        <v>11.7</v>
      </c>
      <c r="I88" s="95">
        <f>[13]agosto99!$D$43</f>
        <v>10.4</v>
      </c>
      <c r="J88" s="95">
        <f>[13]settembre99!$D$43</f>
        <v>10.199999999999999</v>
      </c>
      <c r="K88" s="95">
        <f>[13]ottobre99!$D$43</f>
        <v>3.3</v>
      </c>
      <c r="L88" s="95">
        <f>[13]novembre99!$D$43</f>
        <v>-3.2</v>
      </c>
      <c r="M88" s="95">
        <f>[13]dicembre99!$D$43</f>
        <v>-6.8</v>
      </c>
      <c r="N88" s="11">
        <f t="shared" si="29"/>
        <v>1.9083333333333332</v>
      </c>
      <c r="O88" s="11">
        <f t="shared" si="30"/>
        <v>11.7</v>
      </c>
      <c r="P88" s="11">
        <f t="shared" si="31"/>
        <v>-7.8</v>
      </c>
      <c r="Q88" s="26">
        <v>1999</v>
      </c>
    </row>
    <row r="89" spans="1:17">
      <c r="A89" s="26">
        <v>1998</v>
      </c>
      <c r="B89" s="95">
        <f>[14]gennaio98!$D$43</f>
        <v>-8</v>
      </c>
      <c r="C89" s="95">
        <f>[14]febbraio98!$D$40</f>
        <v>-8</v>
      </c>
      <c r="D89" s="95">
        <f>[14]marzo98!$D$43</f>
        <v>-5</v>
      </c>
      <c r="E89" s="95">
        <f>[14]aprile98!$D$43</f>
        <v>-3</v>
      </c>
      <c r="F89" s="95">
        <f>[14]maggio98!$D$43</f>
        <v>4</v>
      </c>
      <c r="G89" s="95">
        <f>[14]giugno98!$D$43</f>
        <v>5</v>
      </c>
      <c r="H89" s="95">
        <f>[14]luglio98!$D$43</f>
        <v>9</v>
      </c>
      <c r="I89" s="95">
        <f>[14]agosto98!$D$43</f>
        <v>9</v>
      </c>
      <c r="J89" s="95">
        <f>[14]settembre98!$D$43</f>
        <v>4</v>
      </c>
      <c r="K89" s="95">
        <f>[14]ottobre98!$D$43</f>
        <v>3</v>
      </c>
      <c r="L89" s="95">
        <f>[14]novembre98!$D$43</f>
        <v>-6.1</v>
      </c>
      <c r="M89" s="95">
        <f>[14]dicembre98!$D$43</f>
        <v>-6.1</v>
      </c>
      <c r="N89" s="95">
        <f t="shared" si="29"/>
        <v>-0.18333333333333326</v>
      </c>
      <c r="O89" s="11">
        <f t="shared" si="30"/>
        <v>9</v>
      </c>
      <c r="P89" s="11">
        <f t="shared" si="31"/>
        <v>-8</v>
      </c>
      <c r="Q89" s="26">
        <v>1998</v>
      </c>
    </row>
    <row r="90" spans="1:17">
      <c r="A90" s="26">
        <v>1997</v>
      </c>
      <c r="B90" s="95">
        <f>[15]gennaio97!$D$43</f>
        <v>-7</v>
      </c>
      <c r="C90" s="95">
        <f>[15]febbraio97!$D$43</f>
        <v>-6</v>
      </c>
      <c r="D90" s="95">
        <f>[15]marzo97!$D$43</f>
        <v>-2</v>
      </c>
      <c r="E90" s="95">
        <f>'[15]aprile 97'!$D$43</f>
        <v>-2</v>
      </c>
      <c r="F90" s="95">
        <f>'[15]maggio 97'!$D$43</f>
        <v>2</v>
      </c>
      <c r="G90" s="95">
        <f>[15]giugno97!$D$43</f>
        <v>7</v>
      </c>
      <c r="H90" s="95">
        <f>[15]luglio97!$D$43</f>
        <v>8</v>
      </c>
      <c r="I90" s="95">
        <f>[15]agosto97!$D$43</f>
        <v>8</v>
      </c>
      <c r="J90" s="95">
        <f>[15]settembre97!$D$42</f>
        <v>8</v>
      </c>
      <c r="K90" s="95">
        <f>[15]ottobre97!$D$43</f>
        <v>-5</v>
      </c>
      <c r="L90" s="95">
        <f>[15]novembre97!$D$42</f>
        <v>-3</v>
      </c>
      <c r="M90" s="95">
        <f>[15]dicembre97!$D$43</f>
        <v>-4</v>
      </c>
      <c r="N90" s="95">
        <f t="shared" si="29"/>
        <v>0.33333333333333331</v>
      </c>
      <c r="O90" s="11">
        <f t="shared" si="30"/>
        <v>8</v>
      </c>
      <c r="P90" s="11">
        <f t="shared" si="31"/>
        <v>-7</v>
      </c>
      <c r="Q90" s="26">
        <v>1997</v>
      </c>
    </row>
    <row r="91" spans="1:17">
      <c r="A91" s="26">
        <v>1996</v>
      </c>
      <c r="B91" s="95">
        <f>[16]gennaio96!$D$43</f>
        <v>-5</v>
      </c>
      <c r="C91" s="95">
        <f>[16]febbraio96!$D$43</f>
        <v>-8</v>
      </c>
      <c r="D91" s="95">
        <f>[16]marzo96!$D$43</f>
        <v>-6</v>
      </c>
      <c r="E91" s="95">
        <f>[16]aprile96!$D$43</f>
        <v>0</v>
      </c>
      <c r="F91" s="95">
        <f>[16]maggio96!$D$43</f>
        <v>4</v>
      </c>
      <c r="G91" s="95">
        <f>[16]giugno96!$D$43</f>
        <v>6</v>
      </c>
      <c r="H91" s="95">
        <f>[16]luglio96!$D$43</f>
        <v>7</v>
      </c>
      <c r="I91" s="95">
        <f>[16]agosto96!$D$43</f>
        <v>8</v>
      </c>
      <c r="J91" s="95">
        <f>[16]settembre96!$D$43</f>
        <v>3</v>
      </c>
      <c r="K91" s="95">
        <f>[16]ottobre96!$D$43</f>
        <v>2</v>
      </c>
      <c r="L91" s="95">
        <f>[16]novembre96!$D$43</f>
        <v>-6</v>
      </c>
      <c r="M91" s="95">
        <f>[16]dicembre96!$D$43</f>
        <v>-12</v>
      </c>
      <c r="N91" s="95">
        <f t="shared" si="29"/>
        <v>-0.58333333333333337</v>
      </c>
      <c r="O91" s="11">
        <f t="shared" si="30"/>
        <v>8</v>
      </c>
      <c r="P91" s="11">
        <f t="shared" si="31"/>
        <v>-12</v>
      </c>
      <c r="Q91" s="26">
        <v>1996</v>
      </c>
    </row>
    <row r="92" spans="1:17">
      <c r="A92" s="26">
        <v>1995</v>
      </c>
      <c r="B92" s="95">
        <f>[17]gennaio95!$D$43</f>
        <v>-10</v>
      </c>
      <c r="C92" s="95">
        <f>[17]febbraio95!$D$43</f>
        <v>-4</v>
      </c>
      <c r="D92" s="95">
        <f>[17]marzo95!$D$43</f>
        <v>-5</v>
      </c>
      <c r="E92" s="95">
        <f>[17]aprile95!$D$43</f>
        <v>-3</v>
      </c>
      <c r="F92" s="95">
        <f>[17]maggio95!$D$43</f>
        <v>3</v>
      </c>
      <c r="G92" s="95">
        <f>[17]giugno95!$D$43</f>
        <v>5</v>
      </c>
      <c r="H92" s="95">
        <f>[17]luglio95!$D$43</f>
        <v>10</v>
      </c>
      <c r="I92" s="95">
        <f>[17]agosto95!$D$43</f>
        <v>5</v>
      </c>
      <c r="J92" s="95">
        <f>[17]settembre95!$D$43</f>
        <v>3</v>
      </c>
      <c r="K92" s="95">
        <f>[17]ottobre95!$D$43</f>
        <v>2</v>
      </c>
      <c r="L92" s="95">
        <f>[17]novembre95!$D$43</f>
        <v>-5</v>
      </c>
      <c r="M92" s="95">
        <f>[17]dicembre95!$D$43</f>
        <v>-5</v>
      </c>
      <c r="N92" s="95">
        <f t="shared" si="29"/>
        <v>-0.33333333333333331</v>
      </c>
      <c r="O92" s="11">
        <f t="shared" si="30"/>
        <v>10</v>
      </c>
      <c r="P92" s="11">
        <f t="shared" si="31"/>
        <v>-10</v>
      </c>
      <c r="Q92" s="26">
        <v>1995</v>
      </c>
    </row>
    <row r="93" spans="1:17">
      <c r="A93" s="26">
        <v>1994</v>
      </c>
      <c r="B93" s="95">
        <f>[18]gennaio94!$D$43</f>
        <v>-5</v>
      </c>
      <c r="C93" s="95">
        <f>[18]febbraio94!$D$43</f>
        <v>-11</v>
      </c>
      <c r="D93" s="95">
        <f>[18]marzo94!$D$43</f>
        <v>-1</v>
      </c>
      <c r="E93" s="95">
        <f>[18]aprile94!$D$43</f>
        <v>-3</v>
      </c>
      <c r="F93" s="95">
        <f>[18]maggio94!$D$43</f>
        <v>3</v>
      </c>
      <c r="G93" s="95">
        <f>[18]giugno94!$D$43</f>
        <v>5</v>
      </c>
      <c r="H93" s="95">
        <f>[18]luglio94!$D$43</f>
        <v>14</v>
      </c>
      <c r="I93" s="95">
        <f>[18]agosto94!$D$43</f>
        <v>11</v>
      </c>
      <c r="J93" s="95">
        <f>[18]settembre94!$D$43</f>
        <v>3</v>
      </c>
      <c r="K93" s="95">
        <f>[18]ottobre94!$D$43</f>
        <v>0</v>
      </c>
      <c r="L93" s="95">
        <f>[18]novembre94!$D$43</f>
        <v>0</v>
      </c>
      <c r="M93" s="95">
        <f>[18]dicembre94!$D$43</f>
        <v>-5</v>
      </c>
      <c r="N93" s="95">
        <f t="shared" si="29"/>
        <v>0.91666666666666663</v>
      </c>
      <c r="O93" s="11">
        <f t="shared" si="30"/>
        <v>14</v>
      </c>
      <c r="P93" s="11">
        <f t="shared" si="31"/>
        <v>-11</v>
      </c>
      <c r="Q93" s="26">
        <v>1994</v>
      </c>
    </row>
    <row r="94" spans="1:17">
      <c r="A94" s="26">
        <v>1993</v>
      </c>
      <c r="B94" s="95">
        <f>[19]gennaio93!$D$43</f>
        <v>-10</v>
      </c>
      <c r="C94" s="95">
        <f>[19]febbraio93!$D$43</f>
        <v>-10</v>
      </c>
      <c r="D94" s="95">
        <f>[19]marzo93!$D$43</f>
        <v>-6</v>
      </c>
      <c r="E94" s="95">
        <f>[19]aprile93!$D$43</f>
        <v>-2</v>
      </c>
      <c r="F94" s="95">
        <f>[19]maggio93!$D$43</f>
        <v>5</v>
      </c>
      <c r="G94" s="95">
        <f>[19]giugno93!$D$43</f>
        <v>7</v>
      </c>
      <c r="H94" s="95">
        <f>[19]luglio93!$D$43</f>
        <v>7</v>
      </c>
      <c r="I94" s="95">
        <f>[19]agosto93!$D$43</f>
        <v>9</v>
      </c>
      <c r="J94" s="95">
        <f>[19]settembre93!$D$43</f>
        <v>3</v>
      </c>
      <c r="K94" s="95">
        <f>[19]ottobre93!$D$43</f>
        <v>1</v>
      </c>
      <c r="L94" s="95">
        <f>[19]novembre93!$D$43</f>
        <v>-6</v>
      </c>
      <c r="M94" s="95">
        <f>[19]dicembre93!$D$43</f>
        <v>-6</v>
      </c>
      <c r="N94" s="95">
        <f t="shared" si="29"/>
        <v>-0.66666666666666663</v>
      </c>
      <c r="O94" s="11">
        <f t="shared" si="30"/>
        <v>9</v>
      </c>
      <c r="P94" s="11">
        <f t="shared" si="31"/>
        <v>-10</v>
      </c>
      <c r="Q94" s="26">
        <v>1993</v>
      </c>
    </row>
    <row r="95" spans="1:17">
      <c r="A95" s="26">
        <v>1992</v>
      </c>
      <c r="B95" s="95">
        <f>[20]gennaio92!$D$43</f>
        <v>-8</v>
      </c>
      <c r="C95" s="95">
        <f>[20]febbraio92!$D$43</f>
        <v>-8</v>
      </c>
      <c r="D95" s="95">
        <f>[20]marzo92!$D$43</f>
        <v>-3</v>
      </c>
      <c r="E95" s="95">
        <f>[20]aprile92!$D$43</f>
        <v>-2</v>
      </c>
      <c r="F95" s="95">
        <f>[20]maggio92!$D$43</f>
        <v>6</v>
      </c>
      <c r="G95" s="95">
        <f>[20]giugno92!$D$43</f>
        <v>5</v>
      </c>
      <c r="H95" s="95">
        <f>[20]luglio92!$D$43</f>
        <v>9</v>
      </c>
      <c r="I95" s="95">
        <f>[20]agosto92!$D$43</f>
        <v>12</v>
      </c>
      <c r="J95" s="95">
        <f>[20]settembre92!$D$43</f>
        <v>5</v>
      </c>
      <c r="K95" s="95">
        <f>[20]ottobre92!$D$43</f>
        <v>-2</v>
      </c>
      <c r="L95" s="95">
        <f>[20]novembre92!$D$43</f>
        <v>-3</v>
      </c>
      <c r="M95" s="95">
        <f>[20]dicembre92!$D$43</f>
        <v>-8</v>
      </c>
      <c r="N95" s="95">
        <f t="shared" si="29"/>
        <v>0.25</v>
      </c>
      <c r="O95" s="11">
        <f t="shared" si="30"/>
        <v>12</v>
      </c>
      <c r="P95" s="11">
        <f t="shared" si="31"/>
        <v>-8</v>
      </c>
      <c r="Q95" s="26">
        <v>1992</v>
      </c>
    </row>
    <row r="96" spans="1:17">
      <c r="A96" s="26">
        <v>1991</v>
      </c>
      <c r="B96" s="95">
        <f>[21]gennaio91!$D$43</f>
        <v>-6</v>
      </c>
      <c r="C96" s="95">
        <f>[21]febbraio91!$D$43</f>
        <v>-12</v>
      </c>
      <c r="D96" s="95">
        <f>[21]marzo91!$D$43</f>
        <v>-1</v>
      </c>
      <c r="E96" s="95">
        <f>[21]aprile91!$D$43</f>
        <v>-1</v>
      </c>
      <c r="F96" s="95">
        <f>[21]maggio91!$D$43</f>
        <v>1</v>
      </c>
      <c r="G96" s="95">
        <f>[21]giugno91!$D$43</f>
        <v>5</v>
      </c>
      <c r="H96" s="95">
        <f>[21]luglio91!$D$43</f>
        <v>8</v>
      </c>
      <c r="I96" s="95">
        <f>[21]agosto91!$D$43</f>
        <v>10</v>
      </c>
      <c r="J96" s="95">
        <f>[21]settembre91!$D$43</f>
        <v>7</v>
      </c>
      <c r="K96" s="95">
        <f>[21]ottobre91!$D$43</f>
        <v>0</v>
      </c>
      <c r="L96" s="95">
        <f>[21]novembre91!$D$43</f>
        <v>-2</v>
      </c>
      <c r="M96" s="95">
        <f>[21]dicembre91!$D$43</f>
        <v>-10</v>
      </c>
      <c r="N96" s="95">
        <f t="shared" si="29"/>
        <v>-8.3333333333333329E-2</v>
      </c>
      <c r="O96" s="11">
        <f t="shared" si="30"/>
        <v>10</v>
      </c>
      <c r="P96" s="11">
        <f t="shared" si="31"/>
        <v>-12</v>
      </c>
      <c r="Q96" s="26">
        <v>1991</v>
      </c>
    </row>
    <row r="97" spans="1:17">
      <c r="A97" s="26">
        <v>1990</v>
      </c>
      <c r="B97" s="95">
        <f>[22]gennaio90!$D$43</f>
        <v>-4</v>
      </c>
      <c r="C97" s="95">
        <f>[22]febbraio90!$D$43</f>
        <v>0</v>
      </c>
      <c r="D97" s="95">
        <f>[22]marzo90!$D$43</f>
        <v>0</v>
      </c>
      <c r="E97" s="95">
        <f>[22]aprile90!$D$43</f>
        <v>2</v>
      </c>
      <c r="F97" s="95">
        <f>[22]maggio90!$D$43</f>
        <v>9</v>
      </c>
      <c r="G97" s="95">
        <f>[22]giugno90!$D$43</f>
        <v>8</v>
      </c>
      <c r="H97" s="95">
        <f>[22]luglio90!$D$43</f>
        <v>12</v>
      </c>
      <c r="I97" s="95">
        <f>[22]agosto90!$D$43</f>
        <v>13</v>
      </c>
      <c r="J97" s="95">
        <f>[22]settembre90!$D$43</f>
        <v>10</v>
      </c>
      <c r="K97" s="95">
        <f>[22]ottobre90!$D$43</f>
        <v>4</v>
      </c>
      <c r="L97" s="95">
        <f>[22]novembre90!$D$43</f>
        <v>-1</v>
      </c>
      <c r="M97" s="95">
        <f>[22]dicembre90!$D$43</f>
        <v>-5</v>
      </c>
      <c r="N97" s="95">
        <f t="shared" si="29"/>
        <v>4</v>
      </c>
      <c r="O97" s="11">
        <f t="shared" si="30"/>
        <v>13</v>
      </c>
      <c r="P97" s="11">
        <f t="shared" si="31"/>
        <v>-5</v>
      </c>
      <c r="Q97" s="26">
        <v>1990</v>
      </c>
    </row>
    <row r="98" spans="1:17">
      <c r="A98" s="26">
        <v>1989</v>
      </c>
      <c r="B98" s="95"/>
      <c r="C98" s="95"/>
      <c r="D98" s="95"/>
      <c r="E98" s="95"/>
      <c r="F98" s="95"/>
      <c r="G98" s="95"/>
      <c r="H98" s="95"/>
      <c r="I98" s="95"/>
      <c r="J98" s="95"/>
      <c r="K98" s="95"/>
      <c r="L98" s="95">
        <f>[44]novembre89!$D$43</f>
        <v>-2</v>
      </c>
      <c r="M98" s="95">
        <f>[44]dicembre89!$D$43</f>
        <v>-4</v>
      </c>
      <c r="N98" s="95">
        <f t="shared" si="29"/>
        <v>-3</v>
      </c>
      <c r="O98" s="11">
        <f t="shared" si="30"/>
        <v>-2</v>
      </c>
      <c r="P98" s="11">
        <f t="shared" si="31"/>
        <v>-4</v>
      </c>
      <c r="Q98" s="26">
        <v>1989</v>
      </c>
    </row>
    <row r="99" spans="1:17">
      <c r="A99" s="26" t="s">
        <v>56</v>
      </c>
      <c r="B99" s="11">
        <f>AVERAGE(B76:B98)</f>
        <v>-7.0181818181818167</v>
      </c>
      <c r="C99" s="11">
        <f t="shared" ref="C99" si="32">AVERAGE(C76:C98)</f>
        <v>-6.1454545454545446</v>
      </c>
      <c r="D99" s="11">
        <f t="shared" ref="D99" si="33">AVERAGE(D76:D98)</f>
        <v>-3.8363636363636364</v>
      </c>
      <c r="E99" s="11">
        <f t="shared" ref="E99" si="34">AVERAGE(E76:E98)</f>
        <v>5.4545454545454515E-2</v>
      </c>
      <c r="F99" s="11">
        <f t="shared" ref="F99" si="35">AVERAGE(F76:F98)</f>
        <v>4.8227272727272732</v>
      </c>
      <c r="G99" s="11">
        <f t="shared" ref="G99" si="36">AVERAGE(G76:G98)</f>
        <v>7.8818181818181818</v>
      </c>
      <c r="H99" s="11">
        <f t="shared" ref="H99" si="37">AVERAGE(H76:H98)</f>
        <v>10.136363636363637</v>
      </c>
      <c r="I99" s="11">
        <f t="shared" ref="I99" si="38">AVERAGE(I76:I98)</f>
        <v>10.127272727272727</v>
      </c>
      <c r="J99" s="11">
        <f t="shared" ref="J99" si="39">AVERAGE(J76:J98)</f>
        <v>6.3318181818181811</v>
      </c>
      <c r="K99" s="11">
        <f t="shared" ref="K99" si="40">AVERAGE(K76:K98)</f>
        <v>1.7681818181818181</v>
      </c>
      <c r="L99" s="11">
        <f t="shared" ref="L99" si="41">AVERAGE(L76:L98)</f>
        <v>-2.7086956521739127</v>
      </c>
      <c r="M99" s="11">
        <f t="shared" ref="M99" si="42">AVERAGE(M76:M98)</f>
        <v>-6.7043478260869565</v>
      </c>
      <c r="N99" s="11">
        <f>AVERAGE(N76:N98)</f>
        <v>1.0297101449275365</v>
      </c>
      <c r="O99" s="11">
        <f t="shared" ref="O99" si="43">AVERAGE(O76:O98)</f>
        <v>10.652173913043477</v>
      </c>
      <c r="P99" s="11">
        <f t="shared" ref="P99" si="44">AVERAGE(P76:P98)</f>
        <v>-8.534782608695652</v>
      </c>
      <c r="Q99" s="10"/>
    </row>
    <row r="100" spans="1:17">
      <c r="A100" s="26" t="s">
        <v>27</v>
      </c>
      <c r="B100" s="11">
        <f>MAX(B76:B98)</f>
        <v>-3.7</v>
      </c>
      <c r="C100" s="11">
        <f t="shared" ref="C100:M100" si="45">MAX(C76:C98)</f>
        <v>0</v>
      </c>
      <c r="D100" s="11">
        <f t="shared" si="45"/>
        <v>0</v>
      </c>
      <c r="E100" s="11">
        <f t="shared" si="45"/>
        <v>4.3</v>
      </c>
      <c r="F100" s="11">
        <f t="shared" si="45"/>
        <v>9</v>
      </c>
      <c r="G100" s="11">
        <f t="shared" si="45"/>
        <v>14.7</v>
      </c>
      <c r="H100" s="11">
        <f t="shared" si="45"/>
        <v>14</v>
      </c>
      <c r="I100" s="11">
        <f t="shared" si="45"/>
        <v>13.8</v>
      </c>
      <c r="J100" s="11">
        <f t="shared" si="45"/>
        <v>10.199999999999999</v>
      </c>
      <c r="K100" s="11">
        <f t="shared" si="45"/>
        <v>6.3</v>
      </c>
      <c r="L100" s="11">
        <f t="shared" si="45"/>
        <v>0.5</v>
      </c>
      <c r="M100" s="11">
        <f t="shared" si="45"/>
        <v>-3.3</v>
      </c>
      <c r="N100" s="11">
        <f>MAX(N76:N98)</f>
        <v>4</v>
      </c>
      <c r="O100" s="11">
        <f t="shared" ref="O100:P100" si="46">MAX(O76:O98)</f>
        <v>14.7</v>
      </c>
      <c r="P100" s="11">
        <f t="shared" si="46"/>
        <v>-4</v>
      </c>
      <c r="Q100" s="10"/>
    </row>
    <row r="101" spans="1:17">
      <c r="A101" s="26" t="s">
        <v>28</v>
      </c>
      <c r="B101" s="11">
        <f>MIN(B76:B98)</f>
        <v>-10</v>
      </c>
      <c r="C101" s="11">
        <f t="shared" ref="C101:M101" si="47">MIN(C76:C98)</f>
        <v>-12</v>
      </c>
      <c r="D101" s="11">
        <f t="shared" si="47"/>
        <v>-11.7</v>
      </c>
      <c r="E101" s="11">
        <f t="shared" si="47"/>
        <v>-3.3</v>
      </c>
      <c r="F101" s="11">
        <f t="shared" si="47"/>
        <v>1</v>
      </c>
      <c r="G101" s="11">
        <f t="shared" si="47"/>
        <v>3.3</v>
      </c>
      <c r="H101" s="11">
        <f t="shared" si="47"/>
        <v>7</v>
      </c>
      <c r="I101" s="11">
        <f t="shared" si="47"/>
        <v>5</v>
      </c>
      <c r="J101" s="11">
        <f t="shared" si="47"/>
        <v>3</v>
      </c>
      <c r="K101" s="11">
        <f t="shared" si="47"/>
        <v>-5</v>
      </c>
      <c r="L101" s="11">
        <f t="shared" si="47"/>
        <v>-6.1</v>
      </c>
      <c r="M101" s="11">
        <f t="shared" si="47"/>
        <v>-12</v>
      </c>
      <c r="N101" s="11">
        <f>MIN(N76:N98)</f>
        <v>-3</v>
      </c>
      <c r="O101" s="11">
        <f t="shared" ref="O101:P101" si="48">MIN(O76:O98)</f>
        <v>-2</v>
      </c>
      <c r="P101" s="11">
        <f t="shared" si="48"/>
        <v>-12</v>
      </c>
      <c r="Q101" s="10"/>
    </row>
    <row r="102" spans="1:17">
      <c r="A102" s="131" t="s">
        <v>144</v>
      </c>
      <c r="B102" s="13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0"/>
    </row>
    <row r="103" spans="1:17">
      <c r="A103" s="131" t="s">
        <v>149</v>
      </c>
      <c r="B103" s="131"/>
      <c r="C103" s="97" t="s">
        <v>27</v>
      </c>
      <c r="D103" s="11">
        <f>MAX(B100:M100)</f>
        <v>14.7</v>
      </c>
      <c r="E103" s="101" t="str">
        <f>HLOOKUP(D103,B100:M107,8,FALSE)</f>
        <v>Giugno</v>
      </c>
      <c r="F103" s="12">
        <f>VLOOKUP(D103,O76:Q98,3,FALSE)</f>
        <v>2003</v>
      </c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0"/>
    </row>
    <row r="104" spans="1:17">
      <c r="A104" s="26"/>
      <c r="B104" s="11"/>
      <c r="C104" s="97" t="s">
        <v>28</v>
      </c>
      <c r="D104" s="11">
        <f>MIN(B101:M101)</f>
        <v>-12</v>
      </c>
      <c r="E104" s="132" t="s">
        <v>150</v>
      </c>
      <c r="F104" s="132"/>
      <c r="G104" s="132"/>
      <c r="H104" s="10"/>
      <c r="I104" s="10"/>
      <c r="J104" s="11"/>
      <c r="K104" s="11"/>
      <c r="L104" s="11"/>
      <c r="M104" s="11"/>
      <c r="N104" s="11"/>
      <c r="O104" s="11"/>
      <c r="P104" s="11"/>
      <c r="Q104" s="10"/>
    </row>
    <row r="105" spans="1:17">
      <c r="A105" s="26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10"/>
      <c r="P105" s="10"/>
      <c r="Q105" s="10"/>
    </row>
    <row r="106" spans="1:17">
      <c r="A106" s="4" t="s">
        <v>151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</row>
    <row r="107" spans="1:17">
      <c r="A107" s="26" t="s">
        <v>132</v>
      </c>
      <c r="B107" s="26" t="s">
        <v>13</v>
      </c>
      <c r="C107" s="26" t="s">
        <v>133</v>
      </c>
      <c r="D107" s="26" t="s">
        <v>134</v>
      </c>
      <c r="E107" s="26" t="s">
        <v>135</v>
      </c>
      <c r="F107" s="26" t="s">
        <v>136</v>
      </c>
      <c r="G107" s="26" t="s">
        <v>137</v>
      </c>
      <c r="H107" s="26" t="s">
        <v>138</v>
      </c>
      <c r="I107" s="26" t="s">
        <v>139</v>
      </c>
      <c r="J107" s="26" t="s">
        <v>140</v>
      </c>
      <c r="K107" s="26" t="s">
        <v>141</v>
      </c>
      <c r="L107" s="26" t="s">
        <v>142</v>
      </c>
      <c r="M107" s="26" t="s">
        <v>143</v>
      </c>
      <c r="N107" s="26" t="s">
        <v>152</v>
      </c>
      <c r="O107" s="26" t="s">
        <v>27</v>
      </c>
      <c r="P107" s="26" t="s">
        <v>28</v>
      </c>
      <c r="Q107" s="26" t="s">
        <v>132</v>
      </c>
    </row>
    <row r="108" spans="1:17">
      <c r="A108" s="94">
        <v>2011</v>
      </c>
      <c r="B108" s="98">
        <f>[1]gennaio2011!$BN$43</f>
        <v>9.6000000000000014</v>
      </c>
      <c r="C108" s="98">
        <f>[1]febbraio2011!$BN$43</f>
        <v>38.999999999999993</v>
      </c>
      <c r="D108" s="98">
        <f>[1]marzo2011!$BN$43</f>
        <v>259.8</v>
      </c>
      <c r="E108" s="98">
        <f>[1]aprile2011!$BN$43</f>
        <v>52.199999999999996</v>
      </c>
      <c r="F108" s="98">
        <f>[1]maggio2011!$BN$43</f>
        <v>36.799999999999997</v>
      </c>
      <c r="G108" s="98">
        <f>[1]giugno2011!$BN$43</f>
        <v>240.60000000000002</v>
      </c>
      <c r="H108" s="98">
        <f>[1]luglio2011!$BN$43</f>
        <v>332.2</v>
      </c>
      <c r="I108" s="98">
        <f>[1]agosto2011!$BN$43</f>
        <v>30.800000000000004</v>
      </c>
      <c r="J108" s="98">
        <f>[1]settembre2011!$BN$43</f>
        <v>46.399999999999991</v>
      </c>
      <c r="K108" s="98">
        <f>[1]ottobre2011!$BN$43</f>
        <v>31</v>
      </c>
      <c r="L108" s="98">
        <f>[1]novembre2011!$BN$43</f>
        <v>332.6</v>
      </c>
      <c r="M108" s="98">
        <f>[1]dicembre2011!$BN$43</f>
        <v>7.4</v>
      </c>
      <c r="N108" s="98">
        <f>SUM(B108:M108)</f>
        <v>1418.4</v>
      </c>
      <c r="O108" s="13">
        <f>MAX(B108:M108)</f>
        <v>332.6</v>
      </c>
      <c r="P108" s="13">
        <f>MIN(B108:M108)</f>
        <v>7.4</v>
      </c>
      <c r="Q108" s="94">
        <v>2011</v>
      </c>
    </row>
    <row r="109" spans="1:17">
      <c r="A109" s="26">
        <v>2010</v>
      </c>
      <c r="B109" s="98">
        <f>[2]gennaio2010!$BN$43</f>
        <v>21.4</v>
      </c>
      <c r="C109" s="98">
        <f>[2]febbraio2010!$BN$43</f>
        <v>62.199999999999996</v>
      </c>
      <c r="D109" s="98">
        <f>[2]marzo2010!$BN$43</f>
        <v>138.60000000000002</v>
      </c>
      <c r="E109" s="98">
        <f>[2]aprile2010!$BN$43</f>
        <v>52.199999999999996</v>
      </c>
      <c r="F109" s="98">
        <f>[2]maggio2010!$BN$43</f>
        <v>259.7999999999999</v>
      </c>
      <c r="G109" s="98">
        <f>[2]giugno2010!$BN$43</f>
        <v>129.6</v>
      </c>
      <c r="H109" s="98">
        <f>[2]luglio2010!$BN$43</f>
        <v>30.200000000000003</v>
      </c>
      <c r="I109" s="98">
        <f>[2]agosto2010!$BN$43</f>
        <v>160.80000000000001</v>
      </c>
      <c r="J109" s="98">
        <f>[2]settembre2010!$BN$43</f>
        <v>44</v>
      </c>
      <c r="K109" s="98">
        <f>[2]ottobre2010!$BN$43</f>
        <v>187.8</v>
      </c>
      <c r="L109" s="98">
        <f>[2]novembre2010!$BN$43</f>
        <v>158.80000000000004</v>
      </c>
      <c r="M109" s="98">
        <f>[2]dicembre2010!$BN$43</f>
        <v>65.599999999999994</v>
      </c>
      <c r="N109" s="98">
        <f>SUM(B109:M109)</f>
        <v>1310.9999999999998</v>
      </c>
      <c r="O109" s="13">
        <f>MAX(B109:M109)</f>
        <v>259.7999999999999</v>
      </c>
      <c r="P109" s="13">
        <f>MIN(B109:M109)</f>
        <v>21.4</v>
      </c>
      <c r="Q109" s="26">
        <v>2010</v>
      </c>
    </row>
    <row r="110" spans="1:17">
      <c r="A110" s="26">
        <v>2009</v>
      </c>
      <c r="B110" s="98">
        <f>[3]gennaio2009!$D$55</f>
        <v>54</v>
      </c>
      <c r="C110" s="98">
        <f>[3]febbraio2009!$D$55</f>
        <v>124</v>
      </c>
      <c r="D110" s="98">
        <f>[3]marzo2009!$D$55</f>
        <v>154.79999999999998</v>
      </c>
      <c r="E110" s="98">
        <f>[3]aprile2009!$D$55</f>
        <v>321.8</v>
      </c>
      <c r="F110" s="98">
        <f>[3]maggio2009!$D$55</f>
        <v>44.400000000000006</v>
      </c>
      <c r="G110" s="98">
        <f>[3]giugno2009!$D$55</f>
        <v>62.000000000000014</v>
      </c>
      <c r="H110" s="98">
        <f>[3]luglio2009!$D$55</f>
        <v>77.599999999999994</v>
      </c>
      <c r="I110" s="98">
        <f>[3]agosto2009!$D$55</f>
        <v>69.599999999999994</v>
      </c>
      <c r="J110" s="98">
        <f>[3]settembre2009!$D$55</f>
        <v>128.79999999999998</v>
      </c>
      <c r="K110" s="98">
        <f>[3]ottobre2009!$D$55</f>
        <v>21.800000000000004</v>
      </c>
      <c r="L110" s="98">
        <f>[3]novembre2009!$D$55</f>
        <v>104.4</v>
      </c>
      <c r="M110" s="98">
        <f>[3]dicembre2009!$D$55</f>
        <v>39.999999999999993</v>
      </c>
      <c r="N110" s="98">
        <f t="shared" ref="N110:N128" si="49">SUM(B110:M110)</f>
        <v>1203.2</v>
      </c>
      <c r="O110" s="98">
        <f t="shared" ref="O110:O128" si="50">MAX(B110:M110)</f>
        <v>321.8</v>
      </c>
      <c r="P110" s="98">
        <f t="shared" ref="P110:P128" si="51">MIN(B110:M110)</f>
        <v>21.800000000000004</v>
      </c>
      <c r="Q110" s="26">
        <v>2009</v>
      </c>
    </row>
    <row r="111" spans="1:17">
      <c r="A111" s="26">
        <v>2008</v>
      </c>
      <c r="B111" s="99">
        <f>[4]gennaio2008!$D$55</f>
        <v>94</v>
      </c>
      <c r="C111" s="99">
        <f>[4]febbraio2008!$D$55</f>
        <v>30</v>
      </c>
      <c r="D111" s="99">
        <f>[4]marzo2008!$D$55</f>
        <v>30</v>
      </c>
      <c r="E111" s="99">
        <f>[4]aprile2008!$D$55</f>
        <v>240</v>
      </c>
      <c r="F111" s="99">
        <f>[4]maggio2008!$D$55</f>
        <v>252</v>
      </c>
      <c r="G111" s="99">
        <f>[4]giugno2008!$D$55</f>
        <v>140</v>
      </c>
      <c r="H111" s="99">
        <f>[4]luglio2008!$D$55</f>
        <v>238</v>
      </c>
      <c r="I111" s="99">
        <f>[4]agosto2008!$D$55</f>
        <v>48</v>
      </c>
      <c r="J111" s="99">
        <f>[4]settembre2008!$D$55</f>
        <v>190</v>
      </c>
      <c r="K111" s="99">
        <f>[4]ottobre2008!$D$55</f>
        <v>59</v>
      </c>
      <c r="L111" s="99">
        <f>[4]novembre2008!$D$55</f>
        <v>232</v>
      </c>
      <c r="M111" s="99">
        <f>[4]dicembre2008!$D$55</f>
        <v>294</v>
      </c>
      <c r="N111" s="99">
        <f t="shared" si="49"/>
        <v>1847</v>
      </c>
      <c r="O111" s="17">
        <f t="shared" si="50"/>
        <v>294</v>
      </c>
      <c r="P111" s="17">
        <f t="shared" si="51"/>
        <v>30</v>
      </c>
      <c r="Q111" s="26">
        <v>2008</v>
      </c>
    </row>
    <row r="112" spans="1:17">
      <c r="A112" s="26">
        <v>2007</v>
      </c>
      <c r="B112" s="99">
        <f>[5]gennaio2007!$D$55</f>
        <v>33</v>
      </c>
      <c r="C112" s="99">
        <f>[5]febbraio2007!$D$55</f>
        <v>2</v>
      </c>
      <c r="D112" s="99">
        <f>[5]marzo2007!$D$55</f>
        <v>64</v>
      </c>
      <c r="E112" s="99">
        <f>[5]aprile2007!$D$55</f>
        <v>46</v>
      </c>
      <c r="F112" s="99">
        <f>[5]maggio2007!$D$55</f>
        <v>276</v>
      </c>
      <c r="G112" s="99">
        <f>[5]giugno2007!$D$55</f>
        <v>198</v>
      </c>
      <c r="H112" s="99">
        <f>[5]luglio2007!$D$55</f>
        <v>16</v>
      </c>
      <c r="I112" s="99">
        <f>[5]agosto2007!$D$55</f>
        <v>166</v>
      </c>
      <c r="J112" s="99">
        <f>[5]settembre2007!$D$55</f>
        <v>68</v>
      </c>
      <c r="K112" s="99">
        <f>[5]ottobre2007!$D$55</f>
        <v>30</v>
      </c>
      <c r="L112" s="99">
        <f>[5]novembre2007!$D$55</f>
        <v>96</v>
      </c>
      <c r="M112" s="99">
        <f>[5]dicembre2007!$D$55</f>
        <v>4</v>
      </c>
      <c r="N112" s="99">
        <f t="shared" si="49"/>
        <v>999</v>
      </c>
      <c r="O112" s="17">
        <f t="shared" si="50"/>
        <v>276</v>
      </c>
      <c r="P112" s="17">
        <f t="shared" si="51"/>
        <v>2</v>
      </c>
      <c r="Q112" s="26">
        <v>2007</v>
      </c>
    </row>
    <row r="113" spans="1:17">
      <c r="A113" s="26">
        <v>2006</v>
      </c>
      <c r="B113" s="99">
        <f>[6]gennaio2006!$D$55</f>
        <v>76</v>
      </c>
      <c r="C113" s="99">
        <f>[6]febbraio2006!$D$55</f>
        <v>92</v>
      </c>
      <c r="D113" s="99">
        <f>[6]marzo2006!$D$55</f>
        <v>40</v>
      </c>
      <c r="E113" s="99">
        <f>[6]aprile2006!$D$55</f>
        <v>74</v>
      </c>
      <c r="F113" s="99">
        <f>[6]maggio2006!$D$55</f>
        <v>124</v>
      </c>
      <c r="G113" s="99">
        <f>[6]giugno2006!$D$55</f>
        <v>30</v>
      </c>
      <c r="H113" s="99">
        <f>[6]luglio2006!$D$55</f>
        <v>72</v>
      </c>
      <c r="I113" s="99">
        <f>[6]agosto2006!$D$55</f>
        <v>110</v>
      </c>
      <c r="J113" s="99">
        <f>[6]settembre2006!$D$55</f>
        <v>386</v>
      </c>
      <c r="K113" s="99">
        <f>[6]ottobre2006!$D$55</f>
        <v>60</v>
      </c>
      <c r="L113" s="99">
        <f>[6]novembre2006!$D$55</f>
        <v>32</v>
      </c>
      <c r="M113" s="99">
        <f>[6]dicembre2006!$D$55</f>
        <v>132</v>
      </c>
      <c r="N113" s="99">
        <f t="shared" si="49"/>
        <v>1228</v>
      </c>
      <c r="O113" s="17">
        <f t="shared" si="50"/>
        <v>386</v>
      </c>
      <c r="P113" s="17">
        <f t="shared" si="51"/>
        <v>30</v>
      </c>
      <c r="Q113" s="26">
        <v>2006</v>
      </c>
    </row>
    <row r="114" spans="1:17">
      <c r="A114" s="26">
        <v>2005</v>
      </c>
      <c r="B114" s="99"/>
      <c r="C114" s="99">
        <f>[7]febbraio2005!$D$55</f>
        <v>15</v>
      </c>
      <c r="D114" s="99">
        <f>[7]marzo2005!$D$55</f>
        <v>82</v>
      </c>
      <c r="E114" s="99">
        <f>[7]aprile2005!$D$55</f>
        <v>162</v>
      </c>
      <c r="F114" s="99">
        <f>[7]maggio2005!$D$55</f>
        <v>95</v>
      </c>
      <c r="G114" s="99">
        <f>[7]giugno2005!$D$55</f>
        <v>56</v>
      </c>
      <c r="H114" s="99">
        <f>[7]luglio2005!$D$55</f>
        <v>100</v>
      </c>
      <c r="I114" s="99">
        <f>[7]agosto2005!$D$55</f>
        <v>70</v>
      </c>
      <c r="J114" s="99">
        <f>[7]settembre2005!$D$55</f>
        <v>172</v>
      </c>
      <c r="K114" s="99">
        <f>[7]ottobre2005!$D$55</f>
        <v>108</v>
      </c>
      <c r="L114" s="99">
        <f>[7]novembre2005!$D$55</f>
        <v>16</v>
      </c>
      <c r="M114" s="99">
        <f>[7]dicembre2005!$D$55</f>
        <v>32</v>
      </c>
      <c r="N114" s="99">
        <f t="shared" si="49"/>
        <v>908</v>
      </c>
      <c r="O114" s="17">
        <f t="shared" si="50"/>
        <v>172</v>
      </c>
      <c r="P114" s="17">
        <f t="shared" si="51"/>
        <v>15</v>
      </c>
      <c r="Q114" s="26">
        <v>2005</v>
      </c>
    </row>
    <row r="115" spans="1:17">
      <c r="A115" s="26">
        <v>2004</v>
      </c>
      <c r="B115" s="99">
        <f>[8]gennaio2004!$D$55</f>
        <v>18</v>
      </c>
      <c r="C115" s="99">
        <f>[8]febbraio2004!$D$55</f>
        <v>54</v>
      </c>
      <c r="D115" s="99">
        <f>[8]marzo2004!$D$55</f>
        <v>32</v>
      </c>
      <c r="E115" s="99">
        <f>[8]aprile2004!$D$55</f>
        <v>290</v>
      </c>
      <c r="F115" s="99">
        <f>[8]maggio2004!$D$55</f>
        <v>316</v>
      </c>
      <c r="G115" s="99">
        <f>[8]giugno2004!$D$55</f>
        <v>44</v>
      </c>
      <c r="H115" s="99">
        <f>[8]luglio2004!$D$55</f>
        <v>116</v>
      </c>
      <c r="I115" s="99">
        <f>[8]agosto2004!$D$55</f>
        <v>328</v>
      </c>
      <c r="J115" s="99">
        <f>[8]settembre2004!$D$55</f>
        <v>74</v>
      </c>
      <c r="K115" s="99">
        <f>[8]ottobre2004!$D$55</f>
        <v>282</v>
      </c>
      <c r="L115" s="99">
        <f>[8]novembre2004!$D$55</f>
        <v>182</v>
      </c>
      <c r="M115" s="99">
        <f>[8]dicembre2004!$D$55</f>
        <v>66</v>
      </c>
      <c r="N115" s="99">
        <f t="shared" si="49"/>
        <v>1802</v>
      </c>
      <c r="O115" s="17">
        <f t="shared" si="50"/>
        <v>328</v>
      </c>
      <c r="P115" s="17">
        <f t="shared" si="51"/>
        <v>18</v>
      </c>
      <c r="Q115" s="26">
        <v>2004</v>
      </c>
    </row>
    <row r="116" spans="1:17">
      <c r="A116" s="26">
        <v>2003</v>
      </c>
      <c r="B116" s="99">
        <f>[9]gennaio2003!$D$55</f>
        <v>37</v>
      </c>
      <c r="C116" s="99">
        <f>[9]febbraio2003!$D$55</f>
        <v>20</v>
      </c>
      <c r="D116" s="99"/>
      <c r="E116" s="99">
        <f>[9]aprile2003!$D$55</f>
        <v>86</v>
      </c>
      <c r="F116" s="99">
        <f>[9]maggio2003!$D$55</f>
        <v>58</v>
      </c>
      <c r="G116" s="99">
        <f>[9]giugno2003!$D$55</f>
        <v>98</v>
      </c>
      <c r="H116" s="99">
        <f>[9]luglio2003!$D$55</f>
        <v>224</v>
      </c>
      <c r="I116" s="99">
        <f>[9]agosto2003!$D$55</f>
        <v>96</v>
      </c>
      <c r="J116" s="99">
        <f>[9]settembre2003!$D$55</f>
        <v>174</v>
      </c>
      <c r="K116" s="99">
        <f>[9]ottobre2003!$D$55</f>
        <v>110</v>
      </c>
      <c r="L116" s="99">
        <f>[9]novembre2003!$D$55</f>
        <v>248</v>
      </c>
      <c r="M116" s="99">
        <f>[9]dicembre2003!$D$55</f>
        <v>272</v>
      </c>
      <c r="N116" s="99">
        <f t="shared" si="49"/>
        <v>1423</v>
      </c>
      <c r="O116" s="17">
        <f t="shared" si="50"/>
        <v>272</v>
      </c>
      <c r="P116" s="17">
        <f t="shared" si="51"/>
        <v>20</v>
      </c>
      <c r="Q116" s="26">
        <v>2003</v>
      </c>
    </row>
    <row r="117" spans="1:17">
      <c r="A117" s="26">
        <v>2002</v>
      </c>
      <c r="B117" s="99">
        <f>[10]gennaio2002!$D$55</f>
        <v>16</v>
      </c>
      <c r="C117" s="99">
        <f>[10]febbraio2002!$D$55</f>
        <v>202</v>
      </c>
      <c r="D117" s="99">
        <f>[10]marzo2002!$D$55</f>
        <v>69</v>
      </c>
      <c r="E117" s="99">
        <f>[10]aprile2002!$D$55</f>
        <v>95</v>
      </c>
      <c r="F117" s="99">
        <f>[10]maggio2002!$D$55</f>
        <v>668</v>
      </c>
      <c r="G117" s="99">
        <f>[10]giugno2002!$D$55</f>
        <v>276</v>
      </c>
      <c r="H117" s="99">
        <f>[10]luglio2002!$D$55</f>
        <v>244</v>
      </c>
      <c r="I117" s="99">
        <f>[10]agosto2002!$D$55</f>
        <v>326</v>
      </c>
      <c r="J117" s="99">
        <f>[10]settembre2002!$D$55</f>
        <v>114</v>
      </c>
      <c r="K117" s="99">
        <f>[10]ottobre2002!$D$55</f>
        <v>102</v>
      </c>
      <c r="L117" s="99">
        <f>[10]novembre2002!$D$55</f>
        <v>522</v>
      </c>
      <c r="M117" s="99">
        <f>[10]dicembre2002!$D$55</f>
        <v>72</v>
      </c>
      <c r="N117" s="99">
        <f t="shared" si="49"/>
        <v>2706</v>
      </c>
      <c r="O117" s="17">
        <f t="shared" si="50"/>
        <v>668</v>
      </c>
      <c r="P117" s="17">
        <f t="shared" si="51"/>
        <v>16</v>
      </c>
      <c r="Q117" s="26">
        <v>2002</v>
      </c>
    </row>
    <row r="118" spans="1:17">
      <c r="A118" s="26">
        <v>2001</v>
      </c>
      <c r="B118" s="99">
        <f>[11]gennaio2001!$D$55</f>
        <v>80</v>
      </c>
      <c r="C118" s="99">
        <f>[11]febbraio2001!$D$55</f>
        <v>54</v>
      </c>
      <c r="D118" s="99">
        <f>[11]marzo2001!$D$55</f>
        <v>137</v>
      </c>
      <c r="E118" s="99">
        <f>[11]aprile2001!$D$55</f>
        <v>48</v>
      </c>
      <c r="F118" s="99">
        <f>[11]maggio2001!$D$55</f>
        <v>206</v>
      </c>
      <c r="G118" s="99">
        <f>[11]giugno2001!$D$55</f>
        <v>143</v>
      </c>
      <c r="H118" s="99">
        <f>[11]luglio2001!$D$55</f>
        <v>128</v>
      </c>
      <c r="I118" s="99">
        <f>[11]agosto2001!$D$55</f>
        <v>115</v>
      </c>
      <c r="J118" s="99">
        <f>[11]settembre2001!$D$55</f>
        <v>81</v>
      </c>
      <c r="K118" s="99">
        <f>[11]ottobre2001!$D$55</f>
        <v>106</v>
      </c>
      <c r="L118" s="99">
        <f>[11]novembre2001!$D$55</f>
        <v>36</v>
      </c>
      <c r="M118" s="99"/>
      <c r="N118" s="99">
        <f t="shared" si="49"/>
        <v>1134</v>
      </c>
      <c r="O118" s="17">
        <f t="shared" si="50"/>
        <v>206</v>
      </c>
      <c r="P118" s="17">
        <f t="shared" si="51"/>
        <v>36</v>
      </c>
      <c r="Q118" s="26">
        <v>2001</v>
      </c>
    </row>
    <row r="119" spans="1:17">
      <c r="A119" s="26">
        <v>2000</v>
      </c>
      <c r="B119" s="99"/>
      <c r="C119" s="99">
        <f>[12]febbraio2000!$D$55</f>
        <v>2</v>
      </c>
      <c r="D119" s="99">
        <f>[12]marzo2000!$D$55</f>
        <v>100</v>
      </c>
      <c r="E119" s="99">
        <f>[12]aprile2000!$D$55</f>
        <v>351</v>
      </c>
      <c r="F119" s="99">
        <f>[12]maggio2000!$D$55</f>
        <v>163</v>
      </c>
      <c r="G119" s="99">
        <f>[12]giugno2000!$D$55</f>
        <v>156</v>
      </c>
      <c r="H119" s="99">
        <f>[12]luglio2000!$D$55</f>
        <v>212</v>
      </c>
      <c r="I119" s="99">
        <f>[12]agosto2000!$D$55</f>
        <v>194</v>
      </c>
      <c r="J119" s="99">
        <f>[12]settembre2000!$D$55</f>
        <v>464</v>
      </c>
      <c r="K119" s="99">
        <f>[12]ottobre2000!$D$55</f>
        <v>504</v>
      </c>
      <c r="L119" s="99">
        <f>[12]novembre2000!$D$55</f>
        <v>321</v>
      </c>
      <c r="M119" s="99">
        <f>[12]dicembre2000!$D$55</f>
        <v>77</v>
      </c>
      <c r="N119" s="99">
        <f t="shared" si="49"/>
        <v>2544</v>
      </c>
      <c r="O119" s="17">
        <f t="shared" si="50"/>
        <v>504</v>
      </c>
      <c r="P119" s="17">
        <f t="shared" si="51"/>
        <v>2</v>
      </c>
      <c r="Q119" s="26">
        <v>2000</v>
      </c>
    </row>
    <row r="120" spans="1:17">
      <c r="A120" s="26">
        <v>1999</v>
      </c>
      <c r="B120" s="99">
        <f>[13]gennaio99!$D$55</f>
        <v>133</v>
      </c>
      <c r="C120" s="99"/>
      <c r="D120" s="99">
        <f>[13]marzo99!$D$55</f>
        <v>183</v>
      </c>
      <c r="E120" s="99">
        <f>[13]aprile99!$D$55</f>
        <v>131</v>
      </c>
      <c r="F120" s="99">
        <f>[13]maggio99!$D$55</f>
        <v>353</v>
      </c>
      <c r="G120" s="99">
        <f>[13]giugno99!$D$55</f>
        <v>227</v>
      </c>
      <c r="H120" s="99">
        <f>[13]luglio99!$D$55</f>
        <v>192</v>
      </c>
      <c r="I120" s="99">
        <f>[13]agosto99!$D$55</f>
        <v>176</v>
      </c>
      <c r="J120" s="99">
        <f>[13]settembre99!$D$55</f>
        <v>289</v>
      </c>
      <c r="K120" s="99">
        <f>[13]ottobre99!$D$55</f>
        <v>164</v>
      </c>
      <c r="L120" s="99">
        <f>[13]novembre99!$D$55</f>
        <v>151</v>
      </c>
      <c r="M120" s="99">
        <f>[13]dicembre99!$D$55</f>
        <v>40</v>
      </c>
      <c r="N120" s="99">
        <f t="shared" si="49"/>
        <v>2039</v>
      </c>
      <c r="O120" s="17">
        <f t="shared" si="50"/>
        <v>353</v>
      </c>
      <c r="P120" s="17">
        <f t="shared" si="51"/>
        <v>40</v>
      </c>
      <c r="Q120" s="26">
        <v>1999</v>
      </c>
    </row>
    <row r="121" spans="1:17">
      <c r="A121" s="26">
        <v>1998</v>
      </c>
      <c r="B121" s="99">
        <f>[14]gennaio98!$D$55</f>
        <v>43</v>
      </c>
      <c r="C121" s="99">
        <f>[14]febbraio98!$D$52</f>
        <v>52</v>
      </c>
      <c r="D121" s="99"/>
      <c r="E121" s="99">
        <f>[14]aprile98!$D$55</f>
        <v>366</v>
      </c>
      <c r="F121" s="99">
        <f>[14]maggio98!$D$55</f>
        <v>540</v>
      </c>
      <c r="G121" s="99">
        <f>[14]giugno98!$D$55</f>
        <v>170</v>
      </c>
      <c r="H121" s="99">
        <f>[14]luglio98!$D$55</f>
        <v>107</v>
      </c>
      <c r="I121" s="99">
        <f>[14]agosto98!$D$55</f>
        <v>154</v>
      </c>
      <c r="J121" s="99">
        <f>[14]settembre98!$D$55</f>
        <v>253</v>
      </c>
      <c r="K121" s="99">
        <f>[14]ottobre98!$D$55</f>
        <v>200</v>
      </c>
      <c r="L121" s="99">
        <f>[14]novembre98!$D$55</f>
        <v>13</v>
      </c>
      <c r="M121" s="99">
        <f>[14]dicembre98!$D$55</f>
        <v>27</v>
      </c>
      <c r="N121" s="99">
        <f t="shared" si="49"/>
        <v>1925</v>
      </c>
      <c r="O121" s="17">
        <f t="shared" si="50"/>
        <v>540</v>
      </c>
      <c r="P121" s="17">
        <f t="shared" si="51"/>
        <v>13</v>
      </c>
      <c r="Q121" s="26">
        <v>1998</v>
      </c>
    </row>
    <row r="122" spans="1:17">
      <c r="A122" s="26">
        <v>1997</v>
      </c>
      <c r="B122" s="99">
        <f>[15]gennaio97!$D$54</f>
        <v>105</v>
      </c>
      <c r="C122" s="99"/>
      <c r="D122" s="99"/>
      <c r="E122" s="99">
        <f>'[23]sint04-97'!$H$39</f>
        <v>20</v>
      </c>
      <c r="F122" s="99">
        <f>'[23]sint05-97'!$H$40</f>
        <v>86</v>
      </c>
      <c r="G122" s="99">
        <f>'[23]sint06-97'!$H$39</f>
        <v>484</v>
      </c>
      <c r="H122" s="99">
        <f>'[23]sint07-97'!$H$40</f>
        <v>70</v>
      </c>
      <c r="I122" s="99">
        <f>'[23]sint08-97'!$H$40</f>
        <v>174</v>
      </c>
      <c r="J122" s="99">
        <f>'[23]sint09-97'!$H$39</f>
        <v>49</v>
      </c>
      <c r="K122" s="99">
        <f>'[23]sint10-97'!$H$40</f>
        <v>13</v>
      </c>
      <c r="L122" s="99">
        <f>'[23]sint11-97'!$H$39</f>
        <v>171</v>
      </c>
      <c r="M122" s="99">
        <f>'[23]sint12-97'!$H$40</f>
        <v>138</v>
      </c>
      <c r="N122" s="99">
        <f t="shared" si="49"/>
        <v>1310</v>
      </c>
      <c r="O122" s="17">
        <f t="shared" si="50"/>
        <v>484</v>
      </c>
      <c r="P122" s="17">
        <f t="shared" si="51"/>
        <v>13</v>
      </c>
      <c r="Q122" s="26">
        <v>1997</v>
      </c>
    </row>
    <row r="123" spans="1:17">
      <c r="A123" s="26">
        <v>1996</v>
      </c>
      <c r="B123" s="99">
        <f>[16]gennaio96!$D$55</f>
        <v>237</v>
      </c>
      <c r="C123" s="99">
        <f>[16]febbraio96!$D$55</f>
        <v>37</v>
      </c>
      <c r="D123" s="99">
        <f>[16]marzo96!$D$55</f>
        <v>49</v>
      </c>
      <c r="E123" s="99">
        <f>[16]aprile96!$D$55</f>
        <v>86</v>
      </c>
      <c r="F123" s="99">
        <f>[16]maggio96!$D$55</f>
        <v>173</v>
      </c>
      <c r="G123" s="99">
        <f>[16]giugno96!$D$55</f>
        <v>138</v>
      </c>
      <c r="H123" s="99">
        <f>[16]luglio96!$D$55</f>
        <v>109</v>
      </c>
      <c r="I123" s="99">
        <f>[16]agosto96!$D$55</f>
        <v>191</v>
      </c>
      <c r="J123" s="99">
        <f>[16]settembre96!$D$55</f>
        <v>184</v>
      </c>
      <c r="K123" s="99">
        <f>[16]ottobre96!$D$55</f>
        <v>240</v>
      </c>
      <c r="L123" s="99">
        <f>[16]novembre96!$D$55</f>
        <v>240</v>
      </c>
      <c r="M123" s="99">
        <f>[16]dicembre96!$D$55</f>
        <v>142</v>
      </c>
      <c r="N123" s="99">
        <f t="shared" si="49"/>
        <v>1826</v>
      </c>
      <c r="O123" s="17">
        <f t="shared" si="50"/>
        <v>240</v>
      </c>
      <c r="P123" s="17">
        <f t="shared" si="51"/>
        <v>37</v>
      </c>
      <c r="Q123" s="26">
        <v>1996</v>
      </c>
    </row>
    <row r="124" spans="1:17">
      <c r="A124" s="26">
        <v>1995</v>
      </c>
      <c r="B124" s="99">
        <f>[17]gennaio95!$D$55</f>
        <v>2</v>
      </c>
      <c r="C124" s="99">
        <f>[17]febbraio95!$D$55</f>
        <v>33</v>
      </c>
      <c r="D124" s="99">
        <f>[17]marzo95!$D$55</f>
        <v>2</v>
      </c>
      <c r="E124" s="99">
        <f>[17]aprile95!$D$55</f>
        <v>425</v>
      </c>
      <c r="F124" s="99">
        <f>[17]maggio95!$D$55</f>
        <v>236</v>
      </c>
      <c r="G124" s="99">
        <f>[17]giugno95!$D$55</f>
        <v>181</v>
      </c>
      <c r="H124" s="99">
        <f>[17]luglio95!$D$55</f>
        <v>63</v>
      </c>
      <c r="I124" s="99">
        <f>[17]agosto95!$D$55</f>
        <v>160</v>
      </c>
      <c r="J124" s="99">
        <f>[17]settembre95!$D$55</f>
        <v>328</v>
      </c>
      <c r="K124" s="99">
        <f>[17]ottobre95!$D$55</f>
        <v>101</v>
      </c>
      <c r="L124" s="99">
        <f>[17]novembre95!$D$55</f>
        <v>142</v>
      </c>
      <c r="M124" s="99">
        <f>[17]dicembre95!$D$55</f>
        <v>34</v>
      </c>
      <c r="N124" s="99">
        <f t="shared" si="49"/>
        <v>1707</v>
      </c>
      <c r="O124" s="17">
        <f t="shared" si="50"/>
        <v>425</v>
      </c>
      <c r="P124" s="17">
        <f t="shared" si="51"/>
        <v>2</v>
      </c>
      <c r="Q124" s="26">
        <v>1995</v>
      </c>
    </row>
    <row r="125" spans="1:17">
      <c r="A125" s="26">
        <v>1994</v>
      </c>
      <c r="B125" s="99">
        <f>[18]gennaio94!$D$55</f>
        <v>216</v>
      </c>
      <c r="C125" s="99">
        <f>[18]febbraio94!$D$55</f>
        <v>188</v>
      </c>
      <c r="D125" s="99">
        <f>[18]marzo94!$D$55</f>
        <v>34</v>
      </c>
      <c r="E125" s="99">
        <f>[18]aprile94!$D$55</f>
        <v>169</v>
      </c>
      <c r="F125" s="99">
        <f>[18]maggio94!$D$55</f>
        <v>532</v>
      </c>
      <c r="G125" s="99">
        <f>[18]giugno94!$D$55</f>
        <v>148</v>
      </c>
      <c r="H125" s="99">
        <f>[18]luglio94!$D$55</f>
        <v>51</v>
      </c>
      <c r="I125" s="99">
        <f>[18]agosto94!$D$55</f>
        <v>94</v>
      </c>
      <c r="J125" s="99">
        <f>[18]settembre94!$D$55</f>
        <v>305</v>
      </c>
      <c r="K125" s="99">
        <f>[18]ottobre94!$D$55</f>
        <v>110</v>
      </c>
      <c r="L125" s="99">
        <f>[18]novembre94!$D$55</f>
        <v>457</v>
      </c>
      <c r="M125" s="99">
        <f>[18]dicembre94!$D$55</f>
        <v>14</v>
      </c>
      <c r="N125" s="99">
        <f t="shared" si="49"/>
        <v>2318</v>
      </c>
      <c r="O125" s="17">
        <f t="shared" si="50"/>
        <v>532</v>
      </c>
      <c r="P125" s="17">
        <f t="shared" si="51"/>
        <v>14</v>
      </c>
      <c r="Q125" s="26">
        <v>1994</v>
      </c>
    </row>
    <row r="126" spans="1:17">
      <c r="A126" s="26">
        <v>1993</v>
      </c>
      <c r="B126" s="99">
        <f>[19]gennaio93!$D$55</f>
        <v>1</v>
      </c>
      <c r="C126" s="99">
        <f>[19]febbraio93!$D$55</f>
        <v>20</v>
      </c>
      <c r="D126" s="99">
        <f>[19]marzo93!$D$55</f>
        <v>115</v>
      </c>
      <c r="E126" s="99">
        <f>[19]aprile93!$D$55</f>
        <v>335</v>
      </c>
      <c r="F126" s="99">
        <f>[19]maggio93!$D$55</f>
        <v>217</v>
      </c>
      <c r="G126" s="99">
        <f>[19]giugno93!$D$55</f>
        <v>134</v>
      </c>
      <c r="H126" s="99">
        <f>[19]luglio93!$D$55</f>
        <v>117</v>
      </c>
      <c r="I126" s="99">
        <f>[19]agosto93!$D$55</f>
        <v>90</v>
      </c>
      <c r="J126" s="99">
        <f>[19]settembre93!$D$55</f>
        <v>372</v>
      </c>
      <c r="K126" s="99">
        <f>[19]ottobre93!$D$55</f>
        <v>438</v>
      </c>
      <c r="L126" s="99">
        <f>[19]novembre93!$D$55</f>
        <v>119</v>
      </c>
      <c r="M126" s="99"/>
      <c r="N126" s="99">
        <f t="shared" si="49"/>
        <v>1958</v>
      </c>
      <c r="O126" s="17">
        <f t="shared" si="50"/>
        <v>438</v>
      </c>
      <c r="P126" s="17">
        <f t="shared" si="51"/>
        <v>1</v>
      </c>
      <c r="Q126" s="26">
        <v>1993</v>
      </c>
    </row>
    <row r="127" spans="1:17">
      <c r="A127" s="26">
        <v>1992</v>
      </c>
      <c r="B127" s="99">
        <f>[20]gennaio92!$D$55</f>
        <v>39</v>
      </c>
      <c r="C127" s="99">
        <f>[20]febbraio92!$D$55</f>
        <v>26</v>
      </c>
      <c r="D127" s="99">
        <f>[20]marzo92!$D$55</f>
        <v>142</v>
      </c>
      <c r="E127" s="99">
        <f>[20]aprile92!$D$55</f>
        <v>102</v>
      </c>
      <c r="F127" s="99">
        <f>[20]maggio92!$D$55</f>
        <v>196</v>
      </c>
      <c r="G127" s="99">
        <f>[20]giugno92!$D$55</f>
        <v>552</v>
      </c>
      <c r="H127" s="99">
        <f>[20]luglio92!$D$55</f>
        <v>131</v>
      </c>
      <c r="I127" s="99">
        <f>[20]agosto92!$D$55</f>
        <v>126</v>
      </c>
      <c r="J127" s="99">
        <f>[20]settembre92!$D$55</f>
        <v>348</v>
      </c>
      <c r="K127" s="99">
        <f>[20]ottobre92!$D$55</f>
        <v>327</v>
      </c>
      <c r="L127" s="99">
        <f>[20]novembre92!$D$55</f>
        <v>37</v>
      </c>
      <c r="M127" s="99">
        <f>[20]dicembre92!$D$55</f>
        <v>52</v>
      </c>
      <c r="N127" s="99">
        <f t="shared" si="49"/>
        <v>2078</v>
      </c>
      <c r="O127" s="17">
        <f t="shared" si="50"/>
        <v>552</v>
      </c>
      <c r="P127" s="17">
        <f t="shared" si="51"/>
        <v>26</v>
      </c>
      <c r="Q127" s="26">
        <v>1992</v>
      </c>
    </row>
    <row r="128" spans="1:17">
      <c r="A128" s="26">
        <v>1991</v>
      </c>
      <c r="B128" s="99">
        <f>[21]gennaio91!$D$55</f>
        <v>68</v>
      </c>
      <c r="C128" s="99">
        <f>[21]febbraio91!$D$55</f>
        <v>25</v>
      </c>
      <c r="D128" s="99">
        <f>[21]marzo91!$D$55</f>
        <v>438</v>
      </c>
      <c r="E128" s="99">
        <f>[21]aprile91!$D$55</f>
        <v>119</v>
      </c>
      <c r="F128" s="99">
        <f>[21]maggio91!$D$55</f>
        <v>137</v>
      </c>
      <c r="G128" s="99">
        <f>[21]giugno91!$D$55</f>
        <v>51</v>
      </c>
      <c r="H128" s="99">
        <f>[21]luglio91!$D$55</f>
        <v>103</v>
      </c>
      <c r="I128" s="99">
        <f>[21]agosto91!$D$55</f>
        <v>51</v>
      </c>
      <c r="J128" s="99">
        <f>[21]settembre91!$D$55</f>
        <v>273</v>
      </c>
      <c r="K128" s="99">
        <f>[21]ottobre91!$D$55</f>
        <v>210</v>
      </c>
      <c r="L128" s="99">
        <f>[21]novembre91!$D$55</f>
        <v>27</v>
      </c>
      <c r="M128" s="99">
        <f>[21]dicembre91!$D$55</f>
        <v>1</v>
      </c>
      <c r="N128" s="99">
        <f t="shared" si="49"/>
        <v>1503</v>
      </c>
      <c r="O128" s="17">
        <f t="shared" si="50"/>
        <v>438</v>
      </c>
      <c r="P128" s="17">
        <f t="shared" si="51"/>
        <v>1</v>
      </c>
      <c r="Q128" s="26">
        <v>1991</v>
      </c>
    </row>
    <row r="129" spans="1:17">
      <c r="A129" s="26">
        <v>1990</v>
      </c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17"/>
      <c r="P129" s="17"/>
      <c r="Q129" s="26">
        <v>1990</v>
      </c>
    </row>
    <row r="130" spans="1:17">
      <c r="A130" s="26">
        <v>1989</v>
      </c>
      <c r="B130" s="99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17"/>
      <c r="P130" s="17"/>
      <c r="Q130" s="26">
        <v>1989</v>
      </c>
    </row>
    <row r="131" spans="1:17">
      <c r="A131" s="26" t="s">
        <v>56</v>
      </c>
      <c r="B131" s="98">
        <f>AVERAGE(B108:B130)</f>
        <v>67.526315789473685</v>
      </c>
      <c r="C131" s="98">
        <f t="shared" ref="C131:M131" si="52">AVERAGE(C108:C130)</f>
        <v>56.694736842105264</v>
      </c>
      <c r="D131" s="98">
        <f t="shared" si="52"/>
        <v>115.01111111111111</v>
      </c>
      <c r="E131" s="98">
        <f t="shared" si="52"/>
        <v>170.05714285714285</v>
      </c>
      <c r="F131" s="98">
        <f t="shared" si="52"/>
        <v>236.61904761904762</v>
      </c>
      <c r="G131" s="98">
        <f t="shared" si="52"/>
        <v>174.2</v>
      </c>
      <c r="H131" s="98">
        <f t="shared" si="52"/>
        <v>130.14285714285714</v>
      </c>
      <c r="I131" s="98">
        <f t="shared" si="52"/>
        <v>139.53333333333333</v>
      </c>
      <c r="J131" s="98">
        <f t="shared" si="52"/>
        <v>206.81904761904761</v>
      </c>
      <c r="K131" s="98">
        <f t="shared" si="52"/>
        <v>162.12380952380951</v>
      </c>
      <c r="L131" s="98">
        <f t="shared" si="52"/>
        <v>173.22857142857143</v>
      </c>
      <c r="M131" s="98">
        <f t="shared" si="52"/>
        <v>79.473684210526315</v>
      </c>
      <c r="N131" s="98">
        <f>AVERAGE(N109:N130)</f>
        <v>1688.4599999999998</v>
      </c>
      <c r="O131" s="98">
        <f t="shared" ref="O131:P131" si="53">AVERAGE(O108:O130)</f>
        <v>382.00952380952378</v>
      </c>
      <c r="P131" s="98">
        <f t="shared" si="53"/>
        <v>17.457142857142859</v>
      </c>
      <c r="Q131" s="10"/>
    </row>
    <row r="132" spans="1:17">
      <c r="A132" s="26" t="s">
        <v>153</v>
      </c>
      <c r="B132" s="98">
        <f>SUM(B108:B130)</f>
        <v>1283</v>
      </c>
      <c r="C132" s="98">
        <f t="shared" ref="C132:M132" si="54">SUM(C108:C130)</f>
        <v>1077.2</v>
      </c>
      <c r="D132" s="98">
        <f t="shared" si="54"/>
        <v>2070.1999999999998</v>
      </c>
      <c r="E132" s="98">
        <f t="shared" si="54"/>
        <v>3571.2</v>
      </c>
      <c r="F132" s="98">
        <f t="shared" si="54"/>
        <v>4969</v>
      </c>
      <c r="G132" s="98">
        <f t="shared" si="54"/>
        <v>3658.2</v>
      </c>
      <c r="H132" s="98">
        <f t="shared" si="54"/>
        <v>2733</v>
      </c>
      <c r="I132" s="98">
        <f t="shared" si="54"/>
        <v>2930.2</v>
      </c>
      <c r="J132" s="98">
        <f t="shared" si="54"/>
        <v>4343.2</v>
      </c>
      <c r="K132" s="98">
        <f t="shared" si="54"/>
        <v>3404.6</v>
      </c>
      <c r="L132" s="98">
        <f t="shared" si="54"/>
        <v>3637.8</v>
      </c>
      <c r="M132" s="98">
        <f t="shared" si="54"/>
        <v>1510</v>
      </c>
      <c r="N132" s="98">
        <f>SUM(N108:N130)</f>
        <v>35187.599999999999</v>
      </c>
      <c r="O132" s="98">
        <f t="shared" ref="O132:P132" si="55">SUM(O108:O130)</f>
        <v>8022.2</v>
      </c>
      <c r="P132" s="98">
        <f t="shared" si="55"/>
        <v>366.6</v>
      </c>
      <c r="Q132" s="10"/>
    </row>
    <row r="133" spans="1:17">
      <c r="A133" s="26" t="s">
        <v>27</v>
      </c>
      <c r="B133" s="98">
        <f>MAX(B108:B130)</f>
        <v>237</v>
      </c>
      <c r="C133" s="98">
        <f t="shared" ref="C133:M133" si="56">MAX(C108:C130)</f>
        <v>202</v>
      </c>
      <c r="D133" s="98">
        <f t="shared" si="56"/>
        <v>438</v>
      </c>
      <c r="E133" s="98">
        <f t="shared" si="56"/>
        <v>425</v>
      </c>
      <c r="F133" s="98">
        <f t="shared" si="56"/>
        <v>668</v>
      </c>
      <c r="G133" s="98">
        <f t="shared" si="56"/>
        <v>552</v>
      </c>
      <c r="H133" s="98">
        <f t="shared" si="56"/>
        <v>332.2</v>
      </c>
      <c r="I133" s="98">
        <f t="shared" si="56"/>
        <v>328</v>
      </c>
      <c r="J133" s="98">
        <f t="shared" si="56"/>
        <v>464</v>
      </c>
      <c r="K133" s="98">
        <f t="shared" si="56"/>
        <v>504</v>
      </c>
      <c r="L133" s="98">
        <f t="shared" si="56"/>
        <v>522</v>
      </c>
      <c r="M133" s="98">
        <f t="shared" si="56"/>
        <v>294</v>
      </c>
      <c r="N133" s="98">
        <f>MAX(N108:N130)</f>
        <v>2706</v>
      </c>
      <c r="O133" s="98">
        <f t="shared" ref="O133:P133" si="57">MAX(O108:O130)</f>
        <v>668</v>
      </c>
      <c r="P133" s="98">
        <f t="shared" si="57"/>
        <v>40</v>
      </c>
      <c r="Q133" s="10"/>
    </row>
    <row r="134" spans="1:17">
      <c r="A134" s="26" t="s">
        <v>28</v>
      </c>
      <c r="B134" s="98">
        <f>MIN(B108:B130)</f>
        <v>1</v>
      </c>
      <c r="C134" s="98">
        <f t="shared" ref="C134:M134" si="58">MIN(C108:C130)</f>
        <v>2</v>
      </c>
      <c r="D134" s="98">
        <f t="shared" si="58"/>
        <v>2</v>
      </c>
      <c r="E134" s="98">
        <f t="shared" si="58"/>
        <v>20</v>
      </c>
      <c r="F134" s="98">
        <f t="shared" si="58"/>
        <v>36.799999999999997</v>
      </c>
      <c r="G134" s="98">
        <f t="shared" si="58"/>
        <v>30</v>
      </c>
      <c r="H134" s="98">
        <f t="shared" si="58"/>
        <v>16</v>
      </c>
      <c r="I134" s="98">
        <f t="shared" si="58"/>
        <v>30.800000000000004</v>
      </c>
      <c r="J134" s="98">
        <f t="shared" si="58"/>
        <v>44</v>
      </c>
      <c r="K134" s="98">
        <f t="shared" si="58"/>
        <v>13</v>
      </c>
      <c r="L134" s="98">
        <f t="shared" si="58"/>
        <v>13</v>
      </c>
      <c r="M134" s="98">
        <f t="shared" si="58"/>
        <v>1</v>
      </c>
      <c r="N134" s="98">
        <f>MIN(N108:N130)</f>
        <v>908</v>
      </c>
      <c r="O134" s="98">
        <f t="shared" ref="O134:P134" si="59">MIN(O108:O130)</f>
        <v>172</v>
      </c>
      <c r="P134" s="98">
        <f t="shared" si="59"/>
        <v>1</v>
      </c>
      <c r="Q134" s="10"/>
    </row>
    <row r="135" spans="1:17">
      <c r="A135" s="131" t="s">
        <v>144</v>
      </c>
      <c r="B135" s="131"/>
      <c r="C135" s="11"/>
      <c r="D135" s="11"/>
      <c r="E135" s="11"/>
      <c r="F135" s="11"/>
      <c r="G135" s="99"/>
      <c r="H135" s="99"/>
      <c r="I135" s="99"/>
      <c r="J135" s="99"/>
      <c r="K135" s="99"/>
      <c r="L135" s="99"/>
      <c r="M135" s="99"/>
      <c r="N135" s="99"/>
      <c r="O135" s="10"/>
      <c r="P135" s="10"/>
      <c r="Q135" s="10"/>
    </row>
    <row r="136" spans="1:17">
      <c r="A136" s="131" t="s">
        <v>154</v>
      </c>
      <c r="B136" s="131"/>
      <c r="C136" s="97" t="s">
        <v>27</v>
      </c>
      <c r="D136" s="98">
        <f>MAX(B133:M133)</f>
        <v>668</v>
      </c>
      <c r="E136" s="101" t="str">
        <f>HLOOKUP(D136,B133:M140,8,FALSE)</f>
        <v xml:space="preserve">Maggio </v>
      </c>
      <c r="F136" s="12">
        <f>VLOOKUP(D136,O108:Q130,3,FALSE)</f>
        <v>2002</v>
      </c>
      <c r="G136" s="99"/>
      <c r="H136" s="99"/>
      <c r="I136" s="99"/>
      <c r="J136" s="99"/>
      <c r="K136" s="99"/>
      <c r="L136" s="99"/>
      <c r="M136" s="99"/>
      <c r="N136" s="99"/>
      <c r="O136" s="10"/>
      <c r="P136" s="10"/>
      <c r="Q136" s="10"/>
    </row>
    <row r="137" spans="1:17">
      <c r="A137" s="26"/>
      <c r="B137" s="11"/>
      <c r="C137" s="97" t="s">
        <v>28</v>
      </c>
      <c r="D137" s="98">
        <f>MIN(B134:M134)</f>
        <v>1</v>
      </c>
      <c r="E137" s="101" t="str">
        <f>HLOOKUP(D137,B134:M140,7,FALSE)</f>
        <v>Gennaio</v>
      </c>
      <c r="F137" s="12">
        <f>VLOOKUP(D137,P108:Q130,2,FALSE)</f>
        <v>1993</v>
      </c>
      <c r="G137" s="99"/>
      <c r="H137" s="99"/>
      <c r="I137" s="99"/>
      <c r="J137" s="99"/>
      <c r="K137" s="99"/>
      <c r="L137" s="99"/>
      <c r="M137" s="99"/>
      <c r="N137" s="99"/>
      <c r="O137" s="10"/>
      <c r="P137" s="10"/>
      <c r="Q137" s="10"/>
    </row>
    <row r="138" spans="1:17">
      <c r="A138" s="26"/>
      <c r="B138" s="102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"/>
      <c r="P138" s="10"/>
      <c r="Q138" s="10"/>
    </row>
    <row r="139" spans="1:17">
      <c r="A139" s="4" t="s">
        <v>155</v>
      </c>
      <c r="B139" s="4"/>
      <c r="C139" s="4"/>
      <c r="D139" s="4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1:17">
      <c r="A140" s="26" t="s">
        <v>132</v>
      </c>
      <c r="B140" s="26" t="s">
        <v>13</v>
      </c>
      <c r="C140" s="26" t="s">
        <v>133</v>
      </c>
      <c r="D140" s="26" t="s">
        <v>134</v>
      </c>
      <c r="E140" s="26" t="s">
        <v>135</v>
      </c>
      <c r="F140" s="26" t="s">
        <v>136</v>
      </c>
      <c r="G140" s="26" t="s">
        <v>137</v>
      </c>
      <c r="H140" s="26" t="s">
        <v>138</v>
      </c>
      <c r="I140" s="26" t="s">
        <v>139</v>
      </c>
      <c r="J140" s="26" t="s">
        <v>140</v>
      </c>
      <c r="K140" s="26" t="s">
        <v>141</v>
      </c>
      <c r="L140" s="26" t="s">
        <v>142</v>
      </c>
      <c r="M140" s="26" t="s">
        <v>143</v>
      </c>
      <c r="N140" s="26" t="s">
        <v>152</v>
      </c>
      <c r="O140" s="26" t="s">
        <v>27</v>
      </c>
      <c r="P140" s="26" t="s">
        <v>28</v>
      </c>
      <c r="Q140" s="26" t="s">
        <v>132</v>
      </c>
    </row>
    <row r="141" spans="1:17">
      <c r="A141" s="94">
        <v>2011</v>
      </c>
      <c r="B141" s="99">
        <f>[1]gennaio2011!$BO$43</f>
        <v>7</v>
      </c>
      <c r="C141" s="99"/>
      <c r="D141" s="99">
        <f>[1]marzo2011!$BO$43</f>
        <v>5</v>
      </c>
      <c r="E141" s="99"/>
      <c r="F141" s="94"/>
      <c r="G141" s="94"/>
      <c r="H141" s="94"/>
      <c r="I141" s="94"/>
      <c r="J141" s="94"/>
      <c r="K141" s="99"/>
      <c r="L141" s="99"/>
      <c r="M141" s="99">
        <f>[1]dicembre2011!$BO$43</f>
        <v>0</v>
      </c>
      <c r="N141" s="99">
        <f>SUM(B141:M141)</f>
        <v>12</v>
      </c>
      <c r="O141" s="17">
        <f>MAX(B141:M141)</f>
        <v>7</v>
      </c>
      <c r="P141" s="17">
        <f>MIN(B141:M141)</f>
        <v>0</v>
      </c>
      <c r="Q141" s="94">
        <v>2011</v>
      </c>
    </row>
    <row r="142" spans="1:17">
      <c r="A142" s="26">
        <v>2010</v>
      </c>
      <c r="B142" s="99">
        <f>[2]gennaio2010!$BO$43</f>
        <v>5</v>
      </c>
      <c r="C142" s="99">
        <f>[2]febbraio2010!$BO$43</f>
        <v>20</v>
      </c>
      <c r="D142" s="99">
        <f>[2]marzo2010!$BO$43</f>
        <v>22</v>
      </c>
      <c r="E142" s="99"/>
      <c r="F142" s="99"/>
      <c r="G142" s="99"/>
      <c r="H142" s="26"/>
      <c r="I142" s="26"/>
      <c r="J142" s="26"/>
      <c r="K142" s="26"/>
      <c r="L142" s="99">
        <f>[2]novembre2010!$BO$43</f>
        <v>6</v>
      </c>
      <c r="M142" s="99">
        <f>[2]dicembre2010!$BO$43</f>
        <v>16</v>
      </c>
      <c r="N142" s="99">
        <f>SUM(B142:M142)</f>
        <v>69</v>
      </c>
      <c r="O142" s="17">
        <f>MAX(B142:M142)</f>
        <v>22</v>
      </c>
      <c r="P142" s="17">
        <f>MIN(B142:M142)</f>
        <v>5</v>
      </c>
      <c r="Q142" s="26">
        <v>2010</v>
      </c>
    </row>
    <row r="143" spans="1:17">
      <c r="A143" s="26">
        <v>2009</v>
      </c>
      <c r="B143" s="99">
        <f>[3]gennaio2009!$D$56</f>
        <v>25</v>
      </c>
      <c r="C143" s="99">
        <f>[3]febbraio2009!$D$56</f>
        <v>13</v>
      </c>
      <c r="D143" s="99"/>
      <c r="E143" s="99"/>
      <c r="F143" s="26"/>
      <c r="G143" s="26"/>
      <c r="H143" s="26"/>
      <c r="I143" s="26"/>
      <c r="J143" s="26"/>
      <c r="K143" s="26"/>
      <c r="L143" s="99"/>
      <c r="M143" s="99">
        <f>[3]dicembre2009!$D$56</f>
        <v>24</v>
      </c>
      <c r="N143" s="99">
        <f t="shared" ref="N143:N163" si="60">SUM(B143:M143)</f>
        <v>62</v>
      </c>
      <c r="O143" s="99">
        <f t="shared" ref="O143:O161" si="61">MAX(B143:M143)</f>
        <v>25</v>
      </c>
      <c r="P143" s="99">
        <f t="shared" ref="P143:P161" si="62">MIN(B143:M143)</f>
        <v>13</v>
      </c>
      <c r="Q143" s="26">
        <v>2009</v>
      </c>
    </row>
    <row r="144" spans="1:17">
      <c r="A144" s="26">
        <v>2008</v>
      </c>
      <c r="B144" s="99">
        <f>[4]gennaio2008!$D$56</f>
        <v>6</v>
      </c>
      <c r="C144" s="99"/>
      <c r="D144" s="26"/>
      <c r="E144" s="26"/>
      <c r="F144" s="26"/>
      <c r="G144" s="26"/>
      <c r="H144" s="26"/>
      <c r="I144" s="26"/>
      <c r="J144" s="26"/>
      <c r="K144" s="26"/>
      <c r="L144" s="99">
        <f>[4]novembre2008!$D$56</f>
        <v>1</v>
      </c>
      <c r="M144" s="99">
        <f>[4]dicembre2008!$D$56</f>
        <v>39</v>
      </c>
      <c r="N144" s="99">
        <f t="shared" si="60"/>
        <v>46</v>
      </c>
      <c r="O144" s="99">
        <f t="shared" si="61"/>
        <v>39</v>
      </c>
      <c r="P144" s="99">
        <f t="shared" si="62"/>
        <v>1</v>
      </c>
      <c r="Q144" s="26">
        <v>2008</v>
      </c>
    </row>
    <row r="145" spans="1:17">
      <c r="A145" s="26">
        <v>2007</v>
      </c>
      <c r="B145" s="99"/>
      <c r="C145" s="99"/>
      <c r="D145" s="99"/>
      <c r="E145" s="99"/>
      <c r="F145" s="26"/>
      <c r="G145" s="26"/>
      <c r="H145" s="26"/>
      <c r="I145" s="26"/>
      <c r="J145" s="26"/>
      <c r="K145" s="26"/>
      <c r="L145" s="99"/>
      <c r="M145" s="99">
        <f>[5]dicembre2007!$D$56</f>
        <v>2</v>
      </c>
      <c r="N145" s="99">
        <f t="shared" si="60"/>
        <v>2</v>
      </c>
      <c r="O145" s="17">
        <f t="shared" si="61"/>
        <v>2</v>
      </c>
      <c r="P145" s="17">
        <f t="shared" si="62"/>
        <v>2</v>
      </c>
      <c r="Q145" s="26">
        <v>2007</v>
      </c>
    </row>
    <row r="146" spans="1:17">
      <c r="A146" s="26">
        <v>2006</v>
      </c>
      <c r="B146" s="99">
        <f>[6]gennaio2006!$D$56</f>
        <v>21</v>
      </c>
      <c r="C146" s="26"/>
      <c r="D146" s="99">
        <f>[6]marzo2006!$D$56</f>
        <v>2</v>
      </c>
      <c r="E146" s="99"/>
      <c r="F146" s="99"/>
      <c r="G146" s="26"/>
      <c r="H146" s="26"/>
      <c r="I146" s="26"/>
      <c r="J146" s="26"/>
      <c r="K146" s="26"/>
      <c r="L146" s="99"/>
      <c r="M146" s="99"/>
      <c r="N146" s="99">
        <f t="shared" si="60"/>
        <v>23</v>
      </c>
      <c r="O146" s="17">
        <f t="shared" si="61"/>
        <v>21</v>
      </c>
      <c r="P146" s="17">
        <f t="shared" si="62"/>
        <v>2</v>
      </c>
      <c r="Q146" s="26">
        <v>2006</v>
      </c>
    </row>
    <row r="147" spans="1:17">
      <c r="A147" s="26">
        <v>2005</v>
      </c>
      <c r="B147" s="99">
        <f>[7]gennaio2005!$D$56</f>
        <v>4</v>
      </c>
      <c r="C147" s="99">
        <f>[7]febbraio2005!$D$56</f>
        <v>14</v>
      </c>
      <c r="D147" s="99">
        <f>[7]marzo2005!$D$56</f>
        <v>7</v>
      </c>
      <c r="E147" s="99"/>
      <c r="F147" s="26"/>
      <c r="G147" s="26"/>
      <c r="H147" s="26"/>
      <c r="I147" s="26"/>
      <c r="J147" s="26"/>
      <c r="K147" s="26"/>
      <c r="L147" s="99">
        <f>[7]novembre2005!$D$56</f>
        <v>2</v>
      </c>
      <c r="M147" s="99">
        <f>[7]dicembre2005!$D$56</f>
        <v>9</v>
      </c>
      <c r="N147" s="99">
        <f t="shared" si="60"/>
        <v>36</v>
      </c>
      <c r="O147" s="17">
        <f t="shared" si="61"/>
        <v>14</v>
      </c>
      <c r="P147" s="17">
        <f t="shared" si="62"/>
        <v>2</v>
      </c>
      <c r="Q147" s="26">
        <v>2005</v>
      </c>
    </row>
    <row r="148" spans="1:17">
      <c r="A148" s="26">
        <v>2004</v>
      </c>
      <c r="B148" s="99">
        <f>[8]gennaio2004!$D$56</f>
        <v>6</v>
      </c>
      <c r="C148" s="99">
        <f>[8]febbraio2004!$D$56</f>
        <v>80</v>
      </c>
      <c r="D148" s="99">
        <f>[8]marzo2004!$D$56</f>
        <v>5</v>
      </c>
      <c r="E148" s="99"/>
      <c r="F148" s="26"/>
      <c r="G148" s="26"/>
      <c r="H148" s="26"/>
      <c r="I148" s="26"/>
      <c r="J148" s="26"/>
      <c r="K148" s="26"/>
      <c r="L148" s="99"/>
      <c r="M148" s="99"/>
      <c r="N148" s="99">
        <f t="shared" si="60"/>
        <v>91</v>
      </c>
      <c r="O148" s="17">
        <f t="shared" si="61"/>
        <v>80</v>
      </c>
      <c r="P148" s="17">
        <f t="shared" si="62"/>
        <v>5</v>
      </c>
      <c r="Q148" s="26">
        <v>2004</v>
      </c>
    </row>
    <row r="149" spans="1:17">
      <c r="A149" s="26">
        <v>2003</v>
      </c>
      <c r="B149" s="99">
        <f>[9]gennaio2003!$D$56</f>
        <v>9</v>
      </c>
      <c r="C149" s="99">
        <f>[9]febbraio2003!$D$56</f>
        <v>14</v>
      </c>
      <c r="D149" s="99"/>
      <c r="E149" s="99"/>
      <c r="F149" s="26"/>
      <c r="G149" s="26"/>
      <c r="H149" s="26"/>
      <c r="I149" s="26"/>
      <c r="J149" s="26"/>
      <c r="K149" s="26"/>
      <c r="L149" s="26"/>
      <c r="M149" s="99">
        <f>[9]dicembre2003!$D$56</f>
        <v>5</v>
      </c>
      <c r="N149" s="99">
        <f t="shared" si="60"/>
        <v>28</v>
      </c>
      <c r="O149" s="17">
        <f t="shared" si="61"/>
        <v>14</v>
      </c>
      <c r="P149" s="17">
        <f t="shared" si="62"/>
        <v>5</v>
      </c>
      <c r="Q149" s="26">
        <v>2003</v>
      </c>
    </row>
    <row r="150" spans="1:17">
      <c r="A150" s="26">
        <v>2002</v>
      </c>
      <c r="B150" s="99"/>
      <c r="C150" s="99">
        <f>[10]febbraio2002!$D$56</f>
        <v>2</v>
      </c>
      <c r="D150" s="99"/>
      <c r="E150" s="99"/>
      <c r="F150" s="26"/>
      <c r="G150" s="26"/>
      <c r="H150" s="26"/>
      <c r="I150" s="26"/>
      <c r="J150" s="26"/>
      <c r="K150" s="26"/>
      <c r="L150" s="99"/>
      <c r="M150" s="99">
        <f>[10]dicembre2002!$D$56</f>
        <v>4</v>
      </c>
      <c r="N150" s="99">
        <f t="shared" si="60"/>
        <v>6</v>
      </c>
      <c r="O150" s="17">
        <f t="shared" si="61"/>
        <v>4</v>
      </c>
      <c r="P150" s="17">
        <f t="shared" si="62"/>
        <v>2</v>
      </c>
      <c r="Q150" s="26">
        <v>2002</v>
      </c>
    </row>
    <row r="151" spans="1:17">
      <c r="A151" s="26">
        <v>2001</v>
      </c>
      <c r="B151" s="99">
        <f>[11]gennaio2001!$D$56</f>
        <v>13</v>
      </c>
      <c r="C151" s="99">
        <f>[11]febbraio2001!$D$56</f>
        <v>20</v>
      </c>
      <c r="D151" s="99">
        <f>[11]marzo2001!$D$56</f>
        <v>5</v>
      </c>
      <c r="E151" s="99"/>
      <c r="F151" s="99"/>
      <c r="G151" s="99"/>
      <c r="H151" s="99"/>
      <c r="I151" s="99"/>
      <c r="J151" s="99"/>
      <c r="K151" s="99"/>
      <c r="L151" s="99"/>
      <c r="M151" s="99">
        <f>[11]dicembre2001!$D$56</f>
        <v>12</v>
      </c>
      <c r="N151" s="99">
        <f t="shared" si="60"/>
        <v>50</v>
      </c>
      <c r="O151" s="17">
        <f t="shared" si="61"/>
        <v>20</v>
      </c>
      <c r="P151" s="17">
        <f t="shared" si="62"/>
        <v>5</v>
      </c>
      <c r="Q151" s="26">
        <v>2001</v>
      </c>
    </row>
    <row r="152" spans="1:17">
      <c r="A152" s="26">
        <v>2000</v>
      </c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>
        <f>[12]dicembre2000!$D$56</f>
        <v>19</v>
      </c>
      <c r="N152" s="99">
        <f t="shared" si="60"/>
        <v>19</v>
      </c>
      <c r="O152" s="17">
        <f t="shared" si="61"/>
        <v>19</v>
      </c>
      <c r="P152" s="17">
        <f t="shared" si="62"/>
        <v>19</v>
      </c>
      <c r="Q152" s="26">
        <v>2000</v>
      </c>
    </row>
    <row r="153" spans="1:17">
      <c r="A153" s="26">
        <v>1999</v>
      </c>
      <c r="B153" s="99"/>
      <c r="C153" s="99"/>
      <c r="D153" s="99"/>
      <c r="E153" s="99"/>
      <c r="F153" s="99"/>
      <c r="G153" s="99"/>
      <c r="H153" s="99" t="s">
        <v>156</v>
      </c>
      <c r="I153" s="99"/>
      <c r="J153" s="99"/>
      <c r="K153" s="99"/>
      <c r="L153" s="99">
        <f>[13]novembre99!$D$56</f>
        <v>2</v>
      </c>
      <c r="M153" s="99">
        <f>[13]dicembre99!$D$56</f>
        <v>3</v>
      </c>
      <c r="N153" s="99">
        <f t="shared" si="60"/>
        <v>5</v>
      </c>
      <c r="O153" s="17">
        <f t="shared" si="61"/>
        <v>3</v>
      </c>
      <c r="P153" s="17">
        <f t="shared" si="62"/>
        <v>2</v>
      </c>
      <c r="Q153" s="26">
        <v>1999</v>
      </c>
    </row>
    <row r="154" spans="1:17">
      <c r="A154" s="26">
        <v>1998</v>
      </c>
      <c r="B154" s="99">
        <f>[14]gennaio98!$D$56</f>
        <v>5</v>
      </c>
      <c r="C154" s="99"/>
      <c r="D154" s="99">
        <f>[14]marzo98!$D$56</f>
        <v>10</v>
      </c>
      <c r="E154" s="99"/>
      <c r="F154" s="99"/>
      <c r="G154" s="99"/>
      <c r="H154" s="99"/>
      <c r="I154" s="99"/>
      <c r="J154" s="99"/>
      <c r="K154" s="99"/>
      <c r="L154" s="99">
        <f>[14]novembre98!$D$56</f>
        <v>2</v>
      </c>
      <c r="M154" s="99"/>
      <c r="N154" s="99">
        <f t="shared" si="60"/>
        <v>17</v>
      </c>
      <c r="O154" s="17">
        <f t="shared" si="61"/>
        <v>10</v>
      </c>
      <c r="P154" s="17">
        <f t="shared" si="62"/>
        <v>2</v>
      </c>
      <c r="Q154" s="26">
        <v>1998</v>
      </c>
    </row>
    <row r="155" spans="1:17">
      <c r="A155" s="26">
        <v>1997</v>
      </c>
      <c r="B155" s="99">
        <f>[15]gennaio97!$D$55</f>
        <v>17</v>
      </c>
      <c r="C155" s="99"/>
      <c r="D155" s="99"/>
      <c r="E155" s="99"/>
      <c r="F155" s="99"/>
      <c r="G155" s="99"/>
      <c r="H155" s="99"/>
      <c r="I155" s="99"/>
      <c r="J155" s="99"/>
      <c r="K155" s="99"/>
      <c r="L155" s="99"/>
      <c r="M155" s="99">
        <f>'[23]sint12-97'!$I$40</f>
        <v>20</v>
      </c>
      <c r="N155" s="99">
        <f t="shared" si="60"/>
        <v>37</v>
      </c>
      <c r="O155" s="17">
        <f t="shared" si="61"/>
        <v>20</v>
      </c>
      <c r="P155" s="17">
        <f t="shared" si="62"/>
        <v>17</v>
      </c>
      <c r="Q155" s="26">
        <v>1997</v>
      </c>
    </row>
    <row r="156" spans="1:17">
      <c r="A156" s="26">
        <v>1996</v>
      </c>
      <c r="B156" s="99">
        <f>[16]gennaio96!$D$56</f>
        <v>19</v>
      </c>
      <c r="C156" s="99">
        <f>[16]febbraio96!$D$56</f>
        <v>35</v>
      </c>
      <c r="D156" s="99">
        <f>[16]marzo96!$D$56</f>
        <v>6</v>
      </c>
      <c r="E156" s="99"/>
      <c r="F156" s="99"/>
      <c r="G156" s="99"/>
      <c r="H156" s="99"/>
      <c r="I156" s="99"/>
      <c r="J156" s="99"/>
      <c r="K156" s="99"/>
      <c r="L156" s="99">
        <f>[16]novembre96!$D$56</f>
        <v>11</v>
      </c>
      <c r="M156" s="99">
        <f>[16]dicembre96!$D$56</f>
        <v>1</v>
      </c>
      <c r="N156" s="99">
        <f t="shared" si="60"/>
        <v>72</v>
      </c>
      <c r="O156" s="17">
        <f t="shared" si="61"/>
        <v>35</v>
      </c>
      <c r="P156" s="17">
        <f t="shared" si="62"/>
        <v>1</v>
      </c>
      <c r="Q156" s="26">
        <v>1996</v>
      </c>
    </row>
    <row r="157" spans="1:17">
      <c r="A157" s="26">
        <v>1995</v>
      </c>
      <c r="B157" s="99">
        <f>[17]gennaio95!$D$56</f>
        <v>12</v>
      </c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>
        <f>[17]dicembre95!$D$56</f>
        <v>50</v>
      </c>
      <c r="N157" s="99">
        <f t="shared" si="60"/>
        <v>62</v>
      </c>
      <c r="O157" s="17">
        <f t="shared" si="61"/>
        <v>50</v>
      </c>
      <c r="P157" s="17">
        <f t="shared" si="62"/>
        <v>12</v>
      </c>
      <c r="Q157" s="26">
        <v>1995</v>
      </c>
    </row>
    <row r="158" spans="1:17">
      <c r="A158" s="26">
        <v>1994</v>
      </c>
      <c r="B158" s="99">
        <f>[18]gennaio94!$D$56</f>
        <v>6</v>
      </c>
      <c r="C158" s="99">
        <f>[18]febbraio94!$D$56</f>
        <v>22</v>
      </c>
      <c r="D158" s="99"/>
      <c r="E158" s="99"/>
      <c r="F158" s="99"/>
      <c r="G158" s="99"/>
      <c r="H158" s="99"/>
      <c r="I158" s="99"/>
      <c r="J158" s="99"/>
      <c r="K158" s="99"/>
      <c r="L158" s="99"/>
      <c r="M158" s="99"/>
      <c r="N158" s="99">
        <f t="shared" si="60"/>
        <v>28</v>
      </c>
      <c r="O158" s="17">
        <f t="shared" si="61"/>
        <v>22</v>
      </c>
      <c r="P158" s="17">
        <f t="shared" si="62"/>
        <v>6</v>
      </c>
      <c r="Q158" s="26">
        <v>1994</v>
      </c>
    </row>
    <row r="159" spans="1:17">
      <c r="A159" s="26">
        <v>1993</v>
      </c>
      <c r="B159" s="99"/>
      <c r="C159" s="99">
        <f>[19]febbraio93!$D$56</f>
        <v>9</v>
      </c>
      <c r="D159" s="99"/>
      <c r="E159" s="99"/>
      <c r="F159" s="99"/>
      <c r="G159" s="99"/>
      <c r="H159" s="99"/>
      <c r="I159" s="99"/>
      <c r="J159" s="99"/>
      <c r="K159" s="99"/>
      <c r="L159" s="99">
        <f>[19]novembre93!$D$56</f>
        <v>3</v>
      </c>
      <c r="M159" s="99"/>
      <c r="N159" s="99">
        <f t="shared" si="60"/>
        <v>12</v>
      </c>
      <c r="O159" s="17">
        <f t="shared" si="61"/>
        <v>9</v>
      </c>
      <c r="P159" s="17">
        <f t="shared" si="62"/>
        <v>3</v>
      </c>
      <c r="Q159" s="26">
        <v>1993</v>
      </c>
    </row>
    <row r="160" spans="1:17">
      <c r="A160" s="26">
        <v>1992</v>
      </c>
      <c r="B160" s="99">
        <f>[20]gennaio92!$D$56</f>
        <v>8</v>
      </c>
      <c r="C160" s="99"/>
      <c r="D160" s="99"/>
      <c r="E160" s="99"/>
      <c r="F160" s="99"/>
      <c r="G160" s="99"/>
      <c r="H160" s="99"/>
      <c r="I160" s="99"/>
      <c r="J160" s="99"/>
      <c r="K160" s="99"/>
      <c r="L160" s="99"/>
      <c r="M160" s="99">
        <f>[20]dicembre92!$D$56</f>
        <v>5</v>
      </c>
      <c r="N160" s="99">
        <f t="shared" si="60"/>
        <v>13</v>
      </c>
      <c r="O160" s="17">
        <f t="shared" si="61"/>
        <v>8</v>
      </c>
      <c r="P160" s="17">
        <f t="shared" si="62"/>
        <v>5</v>
      </c>
      <c r="Q160" s="26">
        <v>1992</v>
      </c>
    </row>
    <row r="161" spans="1:17">
      <c r="A161" s="26">
        <v>1991</v>
      </c>
      <c r="B161" s="99">
        <f>[21]gennaio91!$D$56</f>
        <v>5</v>
      </c>
      <c r="C161" s="99">
        <f>[21]febbraio91!$D$56</f>
        <v>27</v>
      </c>
      <c r="D161" s="99"/>
      <c r="E161" s="99">
        <f>[21]aprile91!$D$56</f>
        <v>3</v>
      </c>
      <c r="F161" s="99"/>
      <c r="G161" s="99"/>
      <c r="H161" s="99"/>
      <c r="I161" s="99"/>
      <c r="J161" s="99"/>
      <c r="K161" s="99"/>
      <c r="L161" s="99"/>
      <c r="M161" s="99">
        <f>[21]dicembre91!$D$56</f>
        <v>1</v>
      </c>
      <c r="N161" s="99">
        <f t="shared" si="60"/>
        <v>36</v>
      </c>
      <c r="O161" s="17">
        <f t="shared" si="61"/>
        <v>27</v>
      </c>
      <c r="P161" s="17">
        <f t="shared" si="62"/>
        <v>1</v>
      </c>
      <c r="Q161" s="26">
        <v>1991</v>
      </c>
    </row>
    <row r="162" spans="1:17">
      <c r="A162" s="26">
        <v>1990</v>
      </c>
      <c r="B162" s="99"/>
      <c r="C162" s="99"/>
      <c r="D162" s="99"/>
      <c r="E162" s="99"/>
      <c r="F162" s="99"/>
      <c r="G162" s="99"/>
      <c r="H162" s="99"/>
      <c r="I162" s="99"/>
      <c r="J162" s="99"/>
      <c r="K162" s="99"/>
      <c r="L162" s="99"/>
      <c r="M162" s="99"/>
      <c r="N162" s="99">
        <f t="shared" si="60"/>
        <v>0</v>
      </c>
      <c r="O162" s="10"/>
      <c r="P162" s="10"/>
      <c r="Q162" s="26">
        <v>1990</v>
      </c>
    </row>
    <row r="163" spans="1:17">
      <c r="A163" s="26">
        <v>1989</v>
      </c>
      <c r="B163" s="99"/>
      <c r="C163" s="99"/>
      <c r="D163" s="99"/>
      <c r="E163" s="99"/>
      <c r="F163" s="99"/>
      <c r="G163" s="99"/>
      <c r="H163" s="99"/>
      <c r="I163" s="99"/>
      <c r="J163" s="99"/>
      <c r="K163" s="99"/>
      <c r="L163" s="99"/>
      <c r="M163" s="99"/>
      <c r="N163" s="99">
        <f t="shared" si="60"/>
        <v>0</v>
      </c>
      <c r="O163" s="10"/>
      <c r="P163" s="10"/>
      <c r="Q163" s="26">
        <v>1989</v>
      </c>
    </row>
    <row r="164" spans="1:17">
      <c r="A164" s="26" t="s">
        <v>56</v>
      </c>
      <c r="B164" s="99">
        <f>AVERAGE(B141:B163)</f>
        <v>10.5</v>
      </c>
      <c r="C164" s="99">
        <f t="shared" ref="C164:E164" si="63">AVERAGE(C141:C163)</f>
        <v>23.272727272727273</v>
      </c>
      <c r="D164" s="99">
        <f t="shared" si="63"/>
        <v>7.75</v>
      </c>
      <c r="E164" s="99">
        <f t="shared" si="63"/>
        <v>3</v>
      </c>
      <c r="F164" s="99"/>
      <c r="G164" s="99"/>
      <c r="H164" s="99"/>
      <c r="I164" s="99"/>
      <c r="J164" s="99"/>
      <c r="K164" s="99"/>
      <c r="L164" s="99">
        <f t="shared" ref="L164:M164" si="64">AVERAGE(L141:L163)</f>
        <v>3.8571428571428572</v>
      </c>
      <c r="M164" s="99">
        <f t="shared" si="64"/>
        <v>13.125</v>
      </c>
      <c r="N164" s="99">
        <f>AVERAGE(N141:N163)</f>
        <v>31.565217391304348</v>
      </c>
      <c r="O164" s="99">
        <f t="shared" ref="O164" si="65">AVERAGE(O141:O163)</f>
        <v>21.476190476190474</v>
      </c>
      <c r="P164" s="99">
        <f t="shared" ref="P164" si="66">AVERAGE(P141:P163)</f>
        <v>5.2380952380952381</v>
      </c>
      <c r="Q164" s="10"/>
    </row>
    <row r="165" spans="1:17">
      <c r="A165" s="26" t="s">
        <v>153</v>
      </c>
      <c r="B165" s="99">
        <f>SUM(B141:B163)</f>
        <v>168</v>
      </c>
      <c r="C165" s="99">
        <f t="shared" ref="C165:E165" si="67">SUM(C141:C163)</f>
        <v>256</v>
      </c>
      <c r="D165" s="99">
        <f t="shared" si="67"/>
        <v>62</v>
      </c>
      <c r="E165" s="99">
        <f t="shared" si="67"/>
        <v>3</v>
      </c>
      <c r="F165" s="99"/>
      <c r="G165" s="99"/>
      <c r="H165" s="99"/>
      <c r="I165" s="99"/>
      <c r="J165" s="99"/>
      <c r="K165" s="99"/>
      <c r="L165" s="99">
        <f t="shared" ref="L165:M165" si="68">SUM(L141:L163)</f>
        <v>27</v>
      </c>
      <c r="M165" s="99">
        <f t="shared" si="68"/>
        <v>210</v>
      </c>
      <c r="N165" s="99">
        <f>SUM(N141:N163)</f>
        <v>726</v>
      </c>
      <c r="O165" s="99">
        <f t="shared" ref="O165:P165" si="69">SUM(O141:O163)</f>
        <v>451</v>
      </c>
      <c r="P165" s="99">
        <f t="shared" si="69"/>
        <v>110</v>
      </c>
      <c r="Q165" s="10"/>
    </row>
    <row r="166" spans="1:17">
      <c r="A166" s="26" t="s">
        <v>27</v>
      </c>
      <c r="B166" s="99">
        <f>MAX(B141:B163)</f>
        <v>25</v>
      </c>
      <c r="C166" s="99">
        <f t="shared" ref="C166:E166" si="70">MAX(C141:C163)</f>
        <v>80</v>
      </c>
      <c r="D166" s="99">
        <f t="shared" si="70"/>
        <v>22</v>
      </c>
      <c r="E166" s="99">
        <f t="shared" si="70"/>
        <v>3</v>
      </c>
      <c r="F166" s="99"/>
      <c r="G166" s="99"/>
      <c r="H166" s="99"/>
      <c r="I166" s="99"/>
      <c r="J166" s="99"/>
      <c r="K166" s="99"/>
      <c r="L166" s="99">
        <f t="shared" ref="L166:M166" si="71">MAX(L141:L163)</f>
        <v>11</v>
      </c>
      <c r="M166" s="99">
        <f t="shared" si="71"/>
        <v>50</v>
      </c>
      <c r="N166" s="99">
        <f>MAX(N141:N163)</f>
        <v>91</v>
      </c>
      <c r="O166" s="99">
        <f t="shared" ref="O166:P166" si="72">MAX(O141:O163)</f>
        <v>80</v>
      </c>
      <c r="P166" s="99">
        <f t="shared" si="72"/>
        <v>19</v>
      </c>
      <c r="Q166" s="10"/>
    </row>
    <row r="167" spans="1:17">
      <c r="A167" s="26" t="s">
        <v>28</v>
      </c>
      <c r="B167" s="99">
        <f>MIN(B141:B163)</f>
        <v>4</v>
      </c>
      <c r="C167" s="99">
        <f t="shared" ref="C167:E167" si="73">MIN(C141:C163)</f>
        <v>2</v>
      </c>
      <c r="D167" s="99">
        <f t="shared" si="73"/>
        <v>2</v>
      </c>
      <c r="E167" s="99">
        <f t="shared" si="73"/>
        <v>3</v>
      </c>
      <c r="F167" s="99"/>
      <c r="G167" s="99"/>
      <c r="H167" s="99"/>
      <c r="I167" s="99"/>
      <c r="J167" s="99"/>
      <c r="K167" s="99"/>
      <c r="L167" s="99">
        <f t="shared" ref="L167:M167" si="74">MIN(L141:L163)</f>
        <v>1</v>
      </c>
      <c r="M167" s="99">
        <f t="shared" si="74"/>
        <v>0</v>
      </c>
      <c r="N167" s="99">
        <f>MIN(N141:N163)</f>
        <v>0</v>
      </c>
      <c r="O167" s="99">
        <f t="shared" ref="O167:P167" si="75">MIN(O141:O163)</f>
        <v>2</v>
      </c>
      <c r="P167" s="99">
        <f t="shared" si="75"/>
        <v>0</v>
      </c>
      <c r="Q167" s="10"/>
    </row>
    <row r="168" spans="1:17">
      <c r="A168" s="131" t="s">
        <v>144</v>
      </c>
      <c r="B168" s="131"/>
      <c r="C168" s="11"/>
      <c r="D168" s="11"/>
      <c r="E168" s="11"/>
      <c r="F168" s="11"/>
      <c r="G168" s="99"/>
      <c r="H168" s="99"/>
      <c r="I168" s="99"/>
      <c r="J168" s="99"/>
      <c r="K168" s="99"/>
      <c r="L168" s="99"/>
      <c r="M168" s="99"/>
      <c r="N168" s="99"/>
      <c r="O168" s="17"/>
      <c r="P168" s="17"/>
      <c r="Q168" s="10"/>
    </row>
    <row r="169" spans="1:17">
      <c r="A169" s="131" t="s">
        <v>157</v>
      </c>
      <c r="B169" s="131"/>
      <c r="C169" s="97" t="s">
        <v>27</v>
      </c>
      <c r="D169" s="17">
        <f>MAX(B166:M166)</f>
        <v>80</v>
      </c>
      <c r="E169" s="101" t="str">
        <f>HLOOKUP(D169,B166:M173,8,FALSE)</f>
        <v>Febbraio</v>
      </c>
      <c r="F169" s="12">
        <f>VLOOKUP(D169,O141:Q163,3,FALSE)</f>
        <v>2004</v>
      </c>
      <c r="G169" s="99"/>
      <c r="H169" s="99"/>
      <c r="I169" s="99"/>
      <c r="J169" s="99"/>
      <c r="K169" s="99"/>
      <c r="L169" s="99"/>
      <c r="M169" s="99"/>
      <c r="N169" s="99"/>
      <c r="O169" s="17"/>
      <c r="P169" s="17"/>
      <c r="Q169" s="10"/>
    </row>
    <row r="170" spans="1:17">
      <c r="A170" s="26"/>
      <c r="B170" s="11"/>
      <c r="C170" s="97" t="s">
        <v>28</v>
      </c>
      <c r="D170" s="17">
        <f>MIN(B167:M167)</f>
        <v>0</v>
      </c>
      <c r="E170" s="101" t="str">
        <f>HLOOKUP(D170,B167:M173,7,FALSE)</f>
        <v>Dicembre</v>
      </c>
      <c r="F170" s="12">
        <f>VLOOKUP(D170,P141:Q163,2,FALSE)</f>
        <v>2011</v>
      </c>
      <c r="G170" s="99"/>
      <c r="H170" s="99"/>
      <c r="I170" s="99"/>
      <c r="J170" s="99"/>
      <c r="K170" s="99"/>
      <c r="L170" s="99"/>
      <c r="M170" s="99"/>
      <c r="N170" s="99"/>
      <c r="O170" s="17"/>
      <c r="P170" s="17"/>
      <c r="Q170" s="10"/>
    </row>
    <row r="171" spans="1:17">
      <c r="A171" s="26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"/>
      <c r="P171" s="10"/>
      <c r="Q171" s="10"/>
    </row>
    <row r="172" spans="1:17">
      <c r="A172" s="4" t="s">
        <v>70</v>
      </c>
      <c r="B172" s="26"/>
      <c r="C172" s="26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1:17">
      <c r="A173" s="26" t="s">
        <v>132</v>
      </c>
      <c r="B173" s="26" t="s">
        <v>13</v>
      </c>
      <c r="C173" s="26" t="s">
        <v>133</v>
      </c>
      <c r="D173" s="26" t="s">
        <v>134</v>
      </c>
      <c r="E173" s="26" t="s">
        <v>135</v>
      </c>
      <c r="F173" s="26" t="s">
        <v>136</v>
      </c>
      <c r="G173" s="26" t="s">
        <v>137</v>
      </c>
      <c r="H173" s="26" t="s">
        <v>138</v>
      </c>
      <c r="I173" s="26" t="s">
        <v>139</v>
      </c>
      <c r="J173" s="26" t="s">
        <v>140</v>
      </c>
      <c r="K173" s="26" t="s">
        <v>141</v>
      </c>
      <c r="L173" s="26" t="s">
        <v>142</v>
      </c>
      <c r="M173" s="26" t="s">
        <v>143</v>
      </c>
      <c r="N173" s="26" t="s">
        <v>56</v>
      </c>
      <c r="O173" s="26" t="s">
        <v>27</v>
      </c>
      <c r="P173" s="26" t="s">
        <v>28</v>
      </c>
      <c r="Q173" s="26" t="s">
        <v>132</v>
      </c>
    </row>
    <row r="174" spans="1:17">
      <c r="A174" s="94">
        <v>2011</v>
      </c>
      <c r="B174" s="14">
        <f>[1]gennaio2011!$BT$44</f>
        <v>20.9</v>
      </c>
      <c r="C174" s="14">
        <f>[1]febbraio2011!$BT$44</f>
        <v>33.799999999999997</v>
      </c>
      <c r="D174" s="14">
        <f>[1]marzo2011!$BT$44</f>
        <v>38.6</v>
      </c>
      <c r="E174" s="14">
        <f>[1]aprile2011!$BT$44</f>
        <v>49.9</v>
      </c>
      <c r="F174" s="14">
        <f>[1]maggio2011!$BT$44</f>
        <v>51.5</v>
      </c>
      <c r="G174" s="14">
        <f>[1]giugno2011!$BT$44</f>
        <v>46.7</v>
      </c>
      <c r="H174" s="14">
        <f>[1]luglio2011!$BT$44</f>
        <v>61.2</v>
      </c>
      <c r="I174" s="14">
        <f>[1]agosto2011!$BT$44</f>
        <v>54.7</v>
      </c>
      <c r="J174" s="14">
        <f>[1]settembre2011!$BT$44</f>
        <v>40.200000000000003</v>
      </c>
      <c r="K174" s="14">
        <f>[1]ottobre2011!$BT$44</f>
        <v>61.2</v>
      </c>
      <c r="L174" s="14">
        <f>[1]novembre2011!$BT$44</f>
        <v>40.200000000000003</v>
      </c>
      <c r="M174" s="14">
        <f>[1]dicembre2011!$BT$44</f>
        <v>49.9</v>
      </c>
      <c r="N174" s="95">
        <f>AVERAGE(B174:M174)</f>
        <v>45.733333333333327</v>
      </c>
      <c r="O174" s="95">
        <f>MAX(B174:M174)</f>
        <v>61.2</v>
      </c>
      <c r="P174" s="95">
        <f>MIN(B174:M174)</f>
        <v>20.9</v>
      </c>
      <c r="Q174" s="94">
        <v>2011</v>
      </c>
    </row>
    <row r="175" spans="1:17">
      <c r="A175" s="26">
        <v>2010</v>
      </c>
      <c r="B175" s="14">
        <f>[2]gennaio2010!$BT$44</f>
        <v>41.8</v>
      </c>
      <c r="C175" s="14">
        <f>[2]febbraio2010!$BT$44</f>
        <v>41.8</v>
      </c>
      <c r="D175" s="14">
        <f>[2]marzo2010!$BT$44</f>
        <v>38.6</v>
      </c>
      <c r="E175" s="14">
        <f>[2]aprile2010!$BT$44</f>
        <v>35.4</v>
      </c>
      <c r="F175" s="14">
        <f>[2]maggio2010!$BT$44</f>
        <v>35.4</v>
      </c>
      <c r="G175" s="14">
        <f>[2]giugno2010!$BT$44</f>
        <v>29</v>
      </c>
      <c r="H175" s="14">
        <f>[2]luglio2010!$BT$44</f>
        <v>45.1</v>
      </c>
      <c r="I175" s="14">
        <f>[2]agosto2010!$BT$44</f>
        <v>67.599999999999994</v>
      </c>
      <c r="J175" s="14">
        <f>[2]settembre2010!$BT$44</f>
        <v>24.1</v>
      </c>
      <c r="K175" s="14">
        <f>[2]ottobre2010!$BT$44</f>
        <v>29</v>
      </c>
      <c r="L175" s="14">
        <f>[2]novembre2010!$BT$44</f>
        <v>30.6</v>
      </c>
      <c r="M175" s="14">
        <f>[2]dicembre2010!$BT$44</f>
        <v>41.8</v>
      </c>
      <c r="N175" s="95">
        <f>AVERAGE(B175:M175)</f>
        <v>38.350000000000009</v>
      </c>
      <c r="O175" s="95">
        <f>MAX(B175:M175)</f>
        <v>67.599999999999994</v>
      </c>
      <c r="P175" s="95">
        <f>MIN(B175:M175)</f>
        <v>24.1</v>
      </c>
      <c r="Q175" s="26">
        <v>2010</v>
      </c>
    </row>
    <row r="176" spans="1:17">
      <c r="A176" s="26">
        <v>2009</v>
      </c>
      <c r="B176" s="10"/>
      <c r="C176" s="10"/>
      <c r="D176" s="11">
        <f>[3]marzo2009!$AW$43</f>
        <v>86.9</v>
      </c>
      <c r="E176" s="11">
        <f>[3]aprile2009!$AW$43</f>
        <v>41.8</v>
      </c>
      <c r="F176" s="14">
        <f>[2]maggio2010!$BT$44</f>
        <v>35.4</v>
      </c>
      <c r="G176" s="11">
        <f>[3]giugno2009!$AW$43</f>
        <v>38.6</v>
      </c>
      <c r="H176" s="11">
        <f>[3]luglio2009!$AW$43</f>
        <v>51.5</v>
      </c>
      <c r="I176" s="11">
        <f>[3]agosto2009!$AW$43</f>
        <v>41.8</v>
      </c>
      <c r="J176" s="11">
        <f>[3]settembre2009!$AW$43</f>
        <v>53.1</v>
      </c>
      <c r="K176" s="11">
        <f>[3]ottobre2009!$AW$43</f>
        <v>57.9</v>
      </c>
      <c r="L176" s="11">
        <f>[3]novembre2009!$AW$43</f>
        <v>24.1</v>
      </c>
      <c r="M176" s="11">
        <f>[3]dicembre2009!$AW$43</f>
        <v>35.4</v>
      </c>
      <c r="N176" s="95">
        <f>AVERAGE(B176:M176)</f>
        <v>46.65</v>
      </c>
      <c r="O176" s="95">
        <f>MAX(B176:M176)</f>
        <v>86.9</v>
      </c>
      <c r="P176" s="95">
        <f>MIN(B176:M176)</f>
        <v>24.1</v>
      </c>
      <c r="Q176" s="26">
        <v>2009</v>
      </c>
    </row>
    <row r="177" spans="1:17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1:17">
      <c r="A178" s="26" t="s">
        <v>56</v>
      </c>
      <c r="B178" s="11">
        <f>AVERAGE(B174:B177)</f>
        <v>31.349999999999998</v>
      </c>
      <c r="C178" s="11">
        <f t="shared" ref="C178:M178" si="76">AVERAGE(C174:C177)</f>
        <v>37.799999999999997</v>
      </c>
      <c r="D178" s="11">
        <f t="shared" si="76"/>
        <v>54.70000000000001</v>
      </c>
      <c r="E178" s="11">
        <f t="shared" si="76"/>
        <v>42.366666666666667</v>
      </c>
      <c r="F178" s="11">
        <f t="shared" si="76"/>
        <v>40.766666666666673</v>
      </c>
      <c r="G178" s="11">
        <f t="shared" si="76"/>
        <v>38.1</v>
      </c>
      <c r="H178" s="11">
        <f t="shared" si="76"/>
        <v>52.6</v>
      </c>
      <c r="I178" s="11">
        <f t="shared" si="76"/>
        <v>54.699999999999996</v>
      </c>
      <c r="J178" s="11">
        <f t="shared" si="76"/>
        <v>39.133333333333333</v>
      </c>
      <c r="K178" s="11">
        <f t="shared" si="76"/>
        <v>49.366666666666667</v>
      </c>
      <c r="L178" s="11">
        <f t="shared" si="76"/>
        <v>31.633333333333336</v>
      </c>
      <c r="M178" s="11">
        <f t="shared" si="76"/>
        <v>42.366666666666667</v>
      </c>
      <c r="N178" s="11">
        <f>AVERAGE(N174:N177)</f>
        <v>43.577777777777783</v>
      </c>
      <c r="O178" s="11">
        <f t="shared" ref="O178:P178" si="77">AVERAGE(O174:O177)</f>
        <v>71.900000000000006</v>
      </c>
      <c r="P178" s="11">
        <f t="shared" si="77"/>
        <v>23.033333333333331</v>
      </c>
      <c r="Q178" s="10"/>
    </row>
    <row r="179" spans="1:17">
      <c r="A179" s="26" t="s">
        <v>27</v>
      </c>
      <c r="B179" s="11">
        <f>MAX(B174:B177)</f>
        <v>41.8</v>
      </c>
      <c r="C179" s="11">
        <f t="shared" ref="C179:M179" si="78">MAX(C174:C177)</f>
        <v>41.8</v>
      </c>
      <c r="D179" s="11">
        <f t="shared" si="78"/>
        <v>86.9</v>
      </c>
      <c r="E179" s="11">
        <f t="shared" si="78"/>
        <v>49.9</v>
      </c>
      <c r="F179" s="11">
        <f t="shared" si="78"/>
        <v>51.5</v>
      </c>
      <c r="G179" s="11">
        <f t="shared" si="78"/>
        <v>46.7</v>
      </c>
      <c r="H179" s="11">
        <f t="shared" si="78"/>
        <v>61.2</v>
      </c>
      <c r="I179" s="11">
        <f t="shared" si="78"/>
        <v>67.599999999999994</v>
      </c>
      <c r="J179" s="11">
        <f t="shared" si="78"/>
        <v>53.1</v>
      </c>
      <c r="K179" s="11">
        <f t="shared" si="78"/>
        <v>61.2</v>
      </c>
      <c r="L179" s="11">
        <f t="shared" si="78"/>
        <v>40.200000000000003</v>
      </c>
      <c r="M179" s="11">
        <f t="shared" si="78"/>
        <v>49.9</v>
      </c>
      <c r="N179" s="11">
        <f>MAX(N174:N177)</f>
        <v>46.65</v>
      </c>
      <c r="O179" s="11">
        <f t="shared" ref="O179:P179" si="79">MAX(O174:O177)</f>
        <v>86.9</v>
      </c>
      <c r="P179" s="11">
        <f t="shared" si="79"/>
        <v>24.1</v>
      </c>
      <c r="Q179" s="10"/>
    </row>
    <row r="180" spans="1:17">
      <c r="A180" s="26" t="s">
        <v>28</v>
      </c>
      <c r="B180" s="11">
        <f>MIN(B174:B177)</f>
        <v>20.9</v>
      </c>
      <c r="C180" s="11">
        <f t="shared" ref="C180:M180" si="80">MIN(C174:C177)</f>
        <v>33.799999999999997</v>
      </c>
      <c r="D180" s="11">
        <f t="shared" si="80"/>
        <v>38.6</v>
      </c>
      <c r="E180" s="11">
        <f t="shared" si="80"/>
        <v>35.4</v>
      </c>
      <c r="F180" s="11">
        <f t="shared" si="80"/>
        <v>35.4</v>
      </c>
      <c r="G180" s="11">
        <f t="shared" si="80"/>
        <v>29</v>
      </c>
      <c r="H180" s="11">
        <f t="shared" si="80"/>
        <v>45.1</v>
      </c>
      <c r="I180" s="11">
        <f t="shared" si="80"/>
        <v>41.8</v>
      </c>
      <c r="J180" s="11">
        <f t="shared" si="80"/>
        <v>24.1</v>
      </c>
      <c r="K180" s="11">
        <f t="shared" si="80"/>
        <v>29</v>
      </c>
      <c r="L180" s="11">
        <f t="shared" si="80"/>
        <v>24.1</v>
      </c>
      <c r="M180" s="11">
        <f t="shared" si="80"/>
        <v>35.4</v>
      </c>
      <c r="N180" s="11">
        <f>MIN(N174:N177)</f>
        <v>38.350000000000009</v>
      </c>
      <c r="O180" s="11">
        <f t="shared" ref="O180:P180" si="81">MIN(O174:O177)</f>
        <v>61.2</v>
      </c>
      <c r="P180" s="11">
        <f t="shared" si="81"/>
        <v>20.9</v>
      </c>
      <c r="Q180" s="10"/>
    </row>
    <row r="181" spans="1:17">
      <c r="A181" s="131" t="s">
        <v>144</v>
      </c>
      <c r="B181" s="131"/>
      <c r="C181" s="11"/>
      <c r="D181" s="11"/>
      <c r="E181" s="11"/>
      <c r="F181" s="11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1:17">
      <c r="A182" s="131" t="s">
        <v>158</v>
      </c>
      <c r="B182" s="131"/>
      <c r="C182" s="97" t="s">
        <v>27</v>
      </c>
      <c r="D182" s="11">
        <f>MAX(B179:M179)</f>
        <v>86.9</v>
      </c>
      <c r="E182" s="101" t="str">
        <f>HLOOKUP(D182,B179:M186,8,FALSE)</f>
        <v>Marzo</v>
      </c>
      <c r="F182" s="12">
        <f>VLOOKUP(D182,O174:Q176,3,FALSE)</f>
        <v>2009</v>
      </c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1:17">
      <c r="A183" s="26"/>
      <c r="B183" s="11"/>
      <c r="C183" s="97" t="s">
        <v>28</v>
      </c>
      <c r="D183" s="11">
        <f>MIN(B180:M180)</f>
        <v>20.9</v>
      </c>
      <c r="E183" s="101" t="str">
        <f>HLOOKUP(D183,B180:M186,7,FALSE)</f>
        <v>Gennaio</v>
      </c>
      <c r="F183" s="12">
        <f>VLOOKUP(D183,P174:Q176,2,FALSE)</f>
        <v>2011</v>
      </c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1:17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1:17">
      <c r="A185" s="4" t="s">
        <v>159</v>
      </c>
      <c r="B185" s="26"/>
      <c r="C185" s="26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1:17">
      <c r="A186" s="26" t="s">
        <v>132</v>
      </c>
      <c r="B186" s="26" t="s">
        <v>13</v>
      </c>
      <c r="C186" s="26" t="s">
        <v>133</v>
      </c>
      <c r="D186" s="26" t="s">
        <v>134</v>
      </c>
      <c r="E186" s="26" t="s">
        <v>135</v>
      </c>
      <c r="F186" s="26" t="s">
        <v>136</v>
      </c>
      <c r="G186" s="26" t="s">
        <v>137</v>
      </c>
      <c r="H186" s="26" t="s">
        <v>138</v>
      </c>
      <c r="I186" s="26" t="s">
        <v>139</v>
      </c>
      <c r="J186" s="26" t="s">
        <v>140</v>
      </c>
      <c r="K186" s="26" t="s">
        <v>141</v>
      </c>
      <c r="L186" s="26" t="s">
        <v>142</v>
      </c>
      <c r="M186" s="26" t="s">
        <v>143</v>
      </c>
      <c r="N186" s="26" t="s">
        <v>56</v>
      </c>
      <c r="O186" s="26" t="s">
        <v>27</v>
      </c>
      <c r="P186" s="26" t="s">
        <v>28</v>
      </c>
      <c r="Q186" s="26" t="s">
        <v>132</v>
      </c>
    </row>
    <row r="187" spans="1:17">
      <c r="A187" s="94">
        <v>2011</v>
      </c>
      <c r="B187" s="14">
        <f>[1]gennaio2011!$BW$43</f>
        <v>2.1591397849462362</v>
      </c>
      <c r="C187" s="14">
        <f>[1]febbraio2011!$BW$43</f>
        <v>3.1965773809523816</v>
      </c>
      <c r="D187" s="14">
        <f>[1]marzo2011!$BW$43</f>
        <v>3.129704301075269</v>
      </c>
      <c r="E187" s="14">
        <f>[1]aprile2011!$BW$43</f>
        <v>4.3220833333333344</v>
      </c>
      <c r="F187" s="14">
        <f>[1]maggio2011!$BW$43</f>
        <v>4.1243279569892461</v>
      </c>
      <c r="G187" s="14">
        <f>[1]giugno2011!$BW$43</f>
        <v>3.200416666666666</v>
      </c>
      <c r="H187" s="14">
        <f>[1]luglio2011!$BW$43</f>
        <v>3.4457661290322581</v>
      </c>
      <c r="I187" s="14">
        <f>[1]agosto2011!$BW$43</f>
        <v>3.8567876344086023</v>
      </c>
      <c r="J187" s="14">
        <f>[1]settembre2011!$BW$43</f>
        <v>3.8835416666666664</v>
      </c>
      <c r="K187" s="14">
        <f>[1]ottobre2011!$BW$43</f>
        <v>3.6608198924731181</v>
      </c>
      <c r="L187" s="14">
        <f>[1]novembre2011!$BW$43</f>
        <v>3.305486111111112</v>
      </c>
      <c r="M187" s="14">
        <f>[1]dicembre2011!$BW$43</f>
        <v>3.29516129032258</v>
      </c>
      <c r="N187" s="95">
        <f>AVERAGE(B187:M187)</f>
        <v>3.46498434566479</v>
      </c>
      <c r="O187" s="95">
        <f>MAX(B187:M187)</f>
        <v>4.3220833333333344</v>
      </c>
      <c r="P187" s="100">
        <f>MIN(B187:M187)</f>
        <v>2.1591397849462362</v>
      </c>
      <c r="Q187" s="94">
        <v>2011</v>
      </c>
    </row>
    <row r="188" spans="1:17">
      <c r="A188" s="26">
        <v>2010</v>
      </c>
      <c r="B188" s="14">
        <f>[2]gennaio2010!$BW$43</f>
        <v>2.3608870967741939</v>
      </c>
      <c r="C188" s="14">
        <f>[2]febbraio2010!$BW$43</f>
        <v>2.6777529761904759</v>
      </c>
      <c r="D188" s="14">
        <f>[2]marzo2010!$BW$43</f>
        <v>3.1476712248714338</v>
      </c>
      <c r="E188" s="14">
        <f>[2]aprile2010!$BW$43</f>
        <v>4.2920178571428567</v>
      </c>
      <c r="F188" s="14">
        <f>[2]maggio2010!$BW$43</f>
        <v>3.4972446236559143</v>
      </c>
      <c r="G188" s="14">
        <f>[2]giugno2010!$BW$43</f>
        <v>3.6438888888888892</v>
      </c>
      <c r="H188" s="14">
        <f>[2]luglio2010!$BW$43</f>
        <v>4.0228494623655919</v>
      </c>
      <c r="I188" s="14">
        <f>[2]agosto2010!$BW$43</f>
        <v>3.6467741935483868</v>
      </c>
      <c r="J188" s="14">
        <f>[2]settembre2010!$BW$43</f>
        <v>3.6235416666666662</v>
      </c>
      <c r="K188" s="14">
        <f>[2]ottobre2010!$BW$43</f>
        <v>2.7920026881720434</v>
      </c>
      <c r="L188" s="14">
        <f>[2]novembre2010!$BW$43</f>
        <v>2.2578472222222228</v>
      </c>
      <c r="M188" s="14">
        <f>[2]dicembre2010!$BW$43</f>
        <v>2.2303091397849464</v>
      </c>
      <c r="N188" s="95">
        <f>AVERAGE(B188:M188)</f>
        <v>3.1827322533569684</v>
      </c>
      <c r="O188" s="95">
        <f>MAX(B188:M188)</f>
        <v>4.2920178571428567</v>
      </c>
      <c r="P188" s="100">
        <f>MIN(B188:M188)</f>
        <v>2.2303091397849464</v>
      </c>
      <c r="Q188" s="26">
        <v>2010</v>
      </c>
    </row>
    <row r="189" spans="1:17">
      <c r="A189" s="26">
        <v>2009</v>
      </c>
      <c r="B189" s="10"/>
      <c r="C189" s="10"/>
      <c r="D189" s="14">
        <f>[3]marzo2009!$AZ$43</f>
        <v>4.2270687237026667</v>
      </c>
      <c r="E189" s="14">
        <f>[3]aprile2009!$AZ$43</f>
        <v>4.4946780303030307</v>
      </c>
      <c r="F189" s="14">
        <f>[3]maggio2009!$AZ$43</f>
        <v>4.5389112903225799</v>
      </c>
      <c r="G189" s="14">
        <f>[3]giugno2009!$AZ$43</f>
        <v>4.3309027777777773</v>
      </c>
      <c r="H189" s="14">
        <f>[3]luglio2009!$AZ$43</f>
        <v>4.2825268817204298</v>
      </c>
      <c r="I189" s="14">
        <f>[3]agosto2009!$AZ$43</f>
        <v>4.338037634408602</v>
      </c>
      <c r="J189" s="14">
        <f>[3]settembre2009!$AZ$43</f>
        <v>4.1045833333333333</v>
      </c>
      <c r="K189" s="14">
        <f>[3]ottobre2009!$AZ$43</f>
        <v>4.065860215053763</v>
      </c>
      <c r="L189" s="14">
        <f>[3]novembre2009!$AZ$43</f>
        <v>2.6670138888888886</v>
      </c>
      <c r="M189" s="14">
        <f>[3]dicembre2009!$AZ$43</f>
        <v>2.862567204301075</v>
      </c>
      <c r="N189" s="14">
        <f>AVERAGE(B189:M189)</f>
        <v>3.9912149979812144</v>
      </c>
      <c r="O189" s="14">
        <f>MAX(B189:M189)</f>
        <v>4.5389112903225799</v>
      </c>
      <c r="P189" s="14">
        <f>MIN(B189:M189)</f>
        <v>2.6670138888888886</v>
      </c>
      <c r="Q189" s="26">
        <v>2009</v>
      </c>
    </row>
    <row r="190" spans="1:17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1:17">
      <c r="A191" s="26" t="s">
        <v>56</v>
      </c>
      <c r="B191" s="14">
        <f>AVERAGE(B187:B190)</f>
        <v>2.2600134408602148</v>
      </c>
      <c r="C191" s="14">
        <f t="shared" ref="C191:M191" si="82">AVERAGE(C187:C190)</f>
        <v>2.937165178571429</v>
      </c>
      <c r="D191" s="14">
        <f t="shared" si="82"/>
        <v>3.5014814165497898</v>
      </c>
      <c r="E191" s="14">
        <f t="shared" si="82"/>
        <v>4.3695930735930739</v>
      </c>
      <c r="F191" s="14">
        <f t="shared" si="82"/>
        <v>4.0534946236559142</v>
      </c>
      <c r="G191" s="14">
        <f t="shared" si="82"/>
        <v>3.7250694444444448</v>
      </c>
      <c r="H191" s="14">
        <f t="shared" si="82"/>
        <v>3.9170474910394262</v>
      </c>
      <c r="I191" s="14">
        <f t="shared" si="82"/>
        <v>3.9471998207885304</v>
      </c>
      <c r="J191" s="14">
        <f t="shared" si="82"/>
        <v>3.8705555555555549</v>
      </c>
      <c r="K191" s="14">
        <f t="shared" si="82"/>
        <v>3.5062275985663085</v>
      </c>
      <c r="L191" s="14">
        <f t="shared" si="82"/>
        <v>2.7434490740740745</v>
      </c>
      <c r="M191" s="14">
        <f t="shared" si="82"/>
        <v>2.796012544802867</v>
      </c>
      <c r="N191" s="11">
        <f>AVERAGE(N187:N190)</f>
        <v>3.5463105323343243</v>
      </c>
      <c r="O191" s="11">
        <f t="shared" ref="O191:P191" si="83">AVERAGE(O187:O190)</f>
        <v>4.3843374935995909</v>
      </c>
      <c r="P191" s="11">
        <f t="shared" si="83"/>
        <v>2.3521542712066901</v>
      </c>
      <c r="Q191" s="10"/>
    </row>
    <row r="192" spans="1:17">
      <c r="A192" s="26" t="s">
        <v>27</v>
      </c>
      <c r="B192" s="14">
        <f>MAX(B187:B190)</f>
        <v>2.3608870967741939</v>
      </c>
      <c r="C192" s="14">
        <f t="shared" ref="C192:M192" si="84">MAX(C187:C190)</f>
        <v>3.1965773809523816</v>
      </c>
      <c r="D192" s="14">
        <f t="shared" si="84"/>
        <v>4.2270687237026667</v>
      </c>
      <c r="E192" s="14">
        <f t="shared" si="84"/>
        <v>4.4946780303030307</v>
      </c>
      <c r="F192" s="14">
        <f t="shared" si="84"/>
        <v>4.5389112903225799</v>
      </c>
      <c r="G192" s="14">
        <f t="shared" si="84"/>
        <v>4.3309027777777773</v>
      </c>
      <c r="H192" s="14">
        <f t="shared" si="84"/>
        <v>4.2825268817204298</v>
      </c>
      <c r="I192" s="14">
        <f t="shared" si="84"/>
        <v>4.338037634408602</v>
      </c>
      <c r="J192" s="14">
        <f t="shared" si="84"/>
        <v>4.1045833333333333</v>
      </c>
      <c r="K192" s="14">
        <f t="shared" si="84"/>
        <v>4.065860215053763</v>
      </c>
      <c r="L192" s="14">
        <f t="shared" si="84"/>
        <v>3.305486111111112</v>
      </c>
      <c r="M192" s="14">
        <f t="shared" si="84"/>
        <v>3.29516129032258</v>
      </c>
      <c r="N192" s="11">
        <f>MAX(N187:N190)</f>
        <v>3.9912149979812144</v>
      </c>
      <c r="O192" s="11">
        <f t="shared" ref="O192:P192" si="85">MAX(O187:O190)</f>
        <v>4.5389112903225799</v>
      </c>
      <c r="P192" s="11">
        <f t="shared" si="85"/>
        <v>2.6670138888888886</v>
      </c>
      <c r="Q192" s="10"/>
    </row>
    <row r="193" spans="1:17">
      <c r="A193" s="26" t="s">
        <v>28</v>
      </c>
      <c r="B193" s="14">
        <f>MIN(B187:B190)</f>
        <v>2.1591397849462362</v>
      </c>
      <c r="C193" s="14">
        <f t="shared" ref="C193:M193" si="86">MIN(C187:C190)</f>
        <v>2.6777529761904759</v>
      </c>
      <c r="D193" s="14">
        <f t="shared" si="86"/>
        <v>3.129704301075269</v>
      </c>
      <c r="E193" s="14">
        <f t="shared" si="86"/>
        <v>4.2920178571428567</v>
      </c>
      <c r="F193" s="14">
        <f t="shared" si="86"/>
        <v>3.4972446236559143</v>
      </c>
      <c r="G193" s="14">
        <f t="shared" si="86"/>
        <v>3.200416666666666</v>
      </c>
      <c r="H193" s="14">
        <f t="shared" si="86"/>
        <v>3.4457661290322581</v>
      </c>
      <c r="I193" s="14">
        <f t="shared" si="86"/>
        <v>3.6467741935483868</v>
      </c>
      <c r="J193" s="14">
        <f t="shared" si="86"/>
        <v>3.6235416666666662</v>
      </c>
      <c r="K193" s="14">
        <f t="shared" si="86"/>
        <v>2.7920026881720434</v>
      </c>
      <c r="L193" s="14">
        <f t="shared" si="86"/>
        <v>2.2578472222222228</v>
      </c>
      <c r="M193" s="14">
        <f t="shared" si="86"/>
        <v>2.2303091397849464</v>
      </c>
      <c r="N193" s="11">
        <f>MIN(N187:N190)</f>
        <v>3.1827322533569684</v>
      </c>
      <c r="O193" s="11">
        <f t="shared" ref="O193:P193" si="87">MIN(O187:O190)</f>
        <v>4.2920178571428567</v>
      </c>
      <c r="P193" s="11">
        <f t="shared" si="87"/>
        <v>2.1591397849462362</v>
      </c>
      <c r="Q193" s="10"/>
    </row>
    <row r="194" spans="1:17">
      <c r="A194" s="131" t="s">
        <v>144</v>
      </c>
      <c r="B194" s="131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1:17">
      <c r="A195" s="131" t="s">
        <v>160</v>
      </c>
      <c r="B195" s="131"/>
      <c r="C195" s="97" t="s">
        <v>27</v>
      </c>
      <c r="D195" s="14">
        <f>MAX(B192:M192)</f>
        <v>4.5389112903225799</v>
      </c>
      <c r="E195" s="101" t="str">
        <f>HLOOKUP(D195,B192:M199,8,FALSE)</f>
        <v xml:space="preserve">Maggio </v>
      </c>
      <c r="F195" s="12">
        <f>VLOOKUP(D195,O187:Q189,3,FALSE)</f>
        <v>2009</v>
      </c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1:17">
      <c r="A196" s="26"/>
      <c r="B196" s="11"/>
      <c r="C196" s="97" t="s">
        <v>28</v>
      </c>
      <c r="D196" s="14">
        <f>MIN(B193:M193)</f>
        <v>2.1591397849462362</v>
      </c>
      <c r="E196" s="101" t="str">
        <f>HLOOKUP(D196,B193:M199,7,FALSE)</f>
        <v>Gennaio</v>
      </c>
      <c r="F196" s="12">
        <f>VLOOKUP(D196,P187:Q189,2,FALSE)</f>
        <v>2011</v>
      </c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1:17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1:17">
      <c r="A198" s="116" t="s">
        <v>161</v>
      </c>
      <c r="B198" s="116"/>
      <c r="C198" s="116" t="s">
        <v>56</v>
      </c>
      <c r="D198" s="116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1:17">
      <c r="A199" s="26" t="s">
        <v>132</v>
      </c>
      <c r="B199" s="26" t="s">
        <v>13</v>
      </c>
      <c r="C199" s="26" t="s">
        <v>133</v>
      </c>
      <c r="D199" s="26" t="s">
        <v>134</v>
      </c>
      <c r="E199" s="26" t="s">
        <v>135</v>
      </c>
      <c r="F199" s="26" t="s">
        <v>136</v>
      </c>
      <c r="G199" s="26" t="s">
        <v>137</v>
      </c>
      <c r="H199" s="26" t="s">
        <v>138</v>
      </c>
      <c r="I199" s="26" t="s">
        <v>139</v>
      </c>
      <c r="J199" s="26" t="s">
        <v>140</v>
      </c>
      <c r="K199" s="26" t="s">
        <v>141</v>
      </c>
      <c r="L199" s="26" t="s">
        <v>142</v>
      </c>
      <c r="M199" s="26" t="s">
        <v>143</v>
      </c>
      <c r="N199" s="26" t="s">
        <v>56</v>
      </c>
      <c r="O199" s="26" t="s">
        <v>27</v>
      </c>
      <c r="P199" s="26" t="s">
        <v>28</v>
      </c>
      <c r="Q199" s="26" t="s">
        <v>132</v>
      </c>
    </row>
    <row r="200" spans="1:17">
      <c r="A200" s="94">
        <v>2011</v>
      </c>
      <c r="B200" s="16">
        <f>[1]gennaio2011!$CA$43</f>
        <v>140.83870967741936</v>
      </c>
      <c r="C200" s="16">
        <f>[1]febbraio2011!$CA$43</f>
        <v>196.32142857142858</v>
      </c>
      <c r="D200" s="16">
        <f>[1]marzo2011!$CA$43</f>
        <v>233.29032258064515</v>
      </c>
      <c r="E200" s="16">
        <f>[1]aprile2011!$CA$43</f>
        <v>339.63333333333333</v>
      </c>
      <c r="F200" s="16">
        <f>[1]maggio2011!$CA$43</f>
        <v>366.83870967741933</v>
      </c>
      <c r="G200" s="16">
        <f>[1]giugno2011!$CA$43</f>
        <v>286.96666666666664</v>
      </c>
      <c r="H200" s="16">
        <f>[1]luglio2011!$CA$43</f>
        <v>326.80645161290323</v>
      </c>
      <c r="I200" s="16">
        <f>[1]agosto2011!$CA$43</f>
        <v>380.48387096774195</v>
      </c>
      <c r="J200" s="16">
        <f>[1]settembre2011!$CA$43</f>
        <v>306.2</v>
      </c>
      <c r="K200" s="16">
        <f>[1]ottobre2011!$CA$43</f>
        <v>237.32258064516128</v>
      </c>
      <c r="L200" s="16">
        <f>[1]novembre2011!$CA$43</f>
        <v>154.23333333333332</v>
      </c>
      <c r="M200" s="16">
        <f>[1]novembre2011!$CA$43</f>
        <v>154.23333333333332</v>
      </c>
      <c r="N200" s="16">
        <f>AVERAGE(B200:M200)</f>
        <v>260.26406169994874</v>
      </c>
      <c r="O200" s="16">
        <f>MAX(B200:M200)</f>
        <v>380.48387096774195</v>
      </c>
      <c r="P200" s="16">
        <f>MIN(B200:M200)</f>
        <v>140.83870967741936</v>
      </c>
      <c r="Q200" s="94">
        <v>2011</v>
      </c>
    </row>
    <row r="201" spans="1:17">
      <c r="A201" s="26">
        <v>2010</v>
      </c>
      <c r="B201" s="16">
        <f>[2]gennaio2010!$CA$43</f>
        <v>129.38709677419354</v>
      </c>
      <c r="C201" s="16">
        <f>[2]febbraio2010!$CA$43</f>
        <v>180.46428571428572</v>
      </c>
      <c r="D201" s="16">
        <f>[2]marzo2010!$CA$43</f>
        <v>217.61290322580646</v>
      </c>
      <c r="E201" s="16">
        <f>[2]aprile2010!$CA$43</f>
        <v>303.2</v>
      </c>
      <c r="F201" s="16">
        <f>[2]maggio2010!$CA$43</f>
        <v>266.35483870967744</v>
      </c>
      <c r="G201" s="16">
        <f>[2]giugno2010!$CA$43</f>
        <v>324.66666666666669</v>
      </c>
      <c r="H201" s="16">
        <f>[2]luglio2010!$CA$43</f>
        <v>384.45161290322579</v>
      </c>
      <c r="I201" s="16">
        <f>[2]agosto2010!$CA$43</f>
        <v>295.61290322580646</v>
      </c>
      <c r="J201" s="16">
        <f>[2]settembre2010!$CA$43</f>
        <v>281.33333333333331</v>
      </c>
      <c r="K201" s="16">
        <f>[2]ottobre2010!$CA$43</f>
        <v>159.41935483870967</v>
      </c>
      <c r="L201" s="16">
        <f>[2]novembre2010!$CA$43</f>
        <v>113.36666666666666</v>
      </c>
      <c r="M201" s="16">
        <f>[2]dicembre2010!$CA$43</f>
        <v>119.41935483870968</v>
      </c>
      <c r="N201" s="16">
        <f>AVERAGE(B201:M201)</f>
        <v>231.27408474142351</v>
      </c>
      <c r="O201" s="16">
        <f>MAX(B201:M201)</f>
        <v>384.45161290322579</v>
      </c>
      <c r="P201" s="16">
        <f>MIN(B201:M201)</f>
        <v>113.36666666666666</v>
      </c>
      <c r="Q201" s="26">
        <v>2010</v>
      </c>
    </row>
    <row r="202" spans="1:17">
      <c r="A202" s="26">
        <v>2009</v>
      </c>
      <c r="B202" s="10"/>
      <c r="C202" s="10"/>
      <c r="D202" s="10"/>
      <c r="E202" s="10"/>
      <c r="F202" s="10"/>
      <c r="G202" s="16">
        <f>[36]giugno2009!$BU$43</f>
        <v>423.36666666666667</v>
      </c>
      <c r="H202" s="16">
        <f>[36]luglio2009!$CA$43</f>
        <v>371.80645161290323</v>
      </c>
      <c r="I202" s="16">
        <f>[36]agosto2009!$CA$43</f>
        <v>372.58064516129031</v>
      </c>
      <c r="J202" s="16">
        <f>[36]settembre2009!$CA$43</f>
        <v>284.7</v>
      </c>
      <c r="K202" s="16">
        <f>[36]ottobre2009!$CA$43</f>
        <v>229.03225806451613</v>
      </c>
      <c r="L202" s="16">
        <f>[36]novembre2009!$CA$43</f>
        <v>126.23333333333333</v>
      </c>
      <c r="M202" s="16">
        <f>[36]dicembre2009!$CA$43</f>
        <v>125.19354838709677</v>
      </c>
      <c r="N202" s="16">
        <f>AVERAGE(B202:M202)</f>
        <v>276.13041474654381</v>
      </c>
      <c r="O202" s="16">
        <f>MAX(B202:M202)</f>
        <v>423.36666666666667</v>
      </c>
      <c r="P202" s="16">
        <f>MIN(B202:M202)</f>
        <v>125.19354838709677</v>
      </c>
      <c r="Q202" s="26">
        <v>2009</v>
      </c>
    </row>
    <row r="203" spans="1:17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6"/>
      <c r="O203" s="16"/>
      <c r="P203" s="16"/>
      <c r="Q203" s="10"/>
    </row>
    <row r="204" spans="1:17">
      <c r="A204" s="26" t="s">
        <v>56</v>
      </c>
      <c r="B204" s="16">
        <f>AVERAGE(B200:B203)</f>
        <v>135.11290322580646</v>
      </c>
      <c r="C204" s="16">
        <f t="shared" ref="C204:M204" si="88">AVERAGE(C200:C203)</f>
        <v>188.39285714285717</v>
      </c>
      <c r="D204" s="16">
        <f t="shared" si="88"/>
        <v>225.45161290322579</v>
      </c>
      <c r="E204" s="16">
        <f t="shared" si="88"/>
        <v>321.41666666666663</v>
      </c>
      <c r="F204" s="16">
        <f t="shared" si="88"/>
        <v>316.59677419354841</v>
      </c>
      <c r="G204" s="16">
        <f t="shared" si="88"/>
        <v>345</v>
      </c>
      <c r="H204" s="16">
        <f t="shared" si="88"/>
        <v>361.02150537634407</v>
      </c>
      <c r="I204" s="16">
        <f t="shared" si="88"/>
        <v>349.55913978494624</v>
      </c>
      <c r="J204" s="16">
        <f t="shared" si="88"/>
        <v>290.74444444444447</v>
      </c>
      <c r="K204" s="16">
        <f t="shared" si="88"/>
        <v>208.59139784946237</v>
      </c>
      <c r="L204" s="16">
        <f t="shared" si="88"/>
        <v>131.27777777777777</v>
      </c>
      <c r="M204" s="16">
        <f t="shared" si="88"/>
        <v>132.94874551971324</v>
      </c>
      <c r="N204" s="12">
        <f>AVERAGE(N200:N203)</f>
        <v>255.88952039597203</v>
      </c>
      <c r="O204" s="12">
        <f t="shared" ref="O204" si="89">AVERAGE(O200:O203)</f>
        <v>396.1007168458782</v>
      </c>
      <c r="P204" s="12">
        <f t="shared" ref="P204" si="90">AVERAGE(P200:P203)</f>
        <v>126.4663082437276</v>
      </c>
      <c r="Q204" s="10"/>
    </row>
    <row r="205" spans="1:17">
      <c r="A205" s="26" t="s">
        <v>27</v>
      </c>
      <c r="B205" s="16">
        <f>MAX(B200:B203)</f>
        <v>140.83870967741936</v>
      </c>
      <c r="C205" s="16">
        <f t="shared" ref="C205:M205" si="91">MAX(C200:C203)</f>
        <v>196.32142857142858</v>
      </c>
      <c r="D205" s="16">
        <f t="shared" si="91"/>
        <v>233.29032258064515</v>
      </c>
      <c r="E205" s="16">
        <f t="shared" si="91"/>
        <v>339.63333333333333</v>
      </c>
      <c r="F205" s="16">
        <f t="shared" si="91"/>
        <v>366.83870967741933</v>
      </c>
      <c r="G205" s="16">
        <f t="shared" si="91"/>
        <v>423.36666666666667</v>
      </c>
      <c r="H205" s="16">
        <f t="shared" si="91"/>
        <v>384.45161290322579</v>
      </c>
      <c r="I205" s="16">
        <f t="shared" si="91"/>
        <v>380.48387096774195</v>
      </c>
      <c r="J205" s="16">
        <f t="shared" si="91"/>
        <v>306.2</v>
      </c>
      <c r="K205" s="16">
        <f t="shared" si="91"/>
        <v>237.32258064516128</v>
      </c>
      <c r="L205" s="16">
        <f t="shared" si="91"/>
        <v>154.23333333333332</v>
      </c>
      <c r="M205" s="16">
        <f t="shared" si="91"/>
        <v>154.23333333333332</v>
      </c>
      <c r="N205" s="12">
        <f>MAX(N200:N203)</f>
        <v>276.13041474654381</v>
      </c>
      <c r="O205" s="12">
        <f t="shared" ref="O205:P205" si="92">MAX(O200:O203)</f>
        <v>423.36666666666667</v>
      </c>
      <c r="P205" s="12">
        <f t="shared" si="92"/>
        <v>140.83870967741936</v>
      </c>
      <c r="Q205" s="10"/>
    </row>
    <row r="206" spans="1:17">
      <c r="A206" s="26" t="s">
        <v>28</v>
      </c>
      <c r="B206" s="16">
        <f>MIN(B200:B203)</f>
        <v>129.38709677419354</v>
      </c>
      <c r="C206" s="16">
        <f t="shared" ref="C206:M206" si="93">MIN(C200:C203)</f>
        <v>180.46428571428572</v>
      </c>
      <c r="D206" s="16">
        <f t="shared" si="93"/>
        <v>217.61290322580646</v>
      </c>
      <c r="E206" s="16">
        <f t="shared" si="93"/>
        <v>303.2</v>
      </c>
      <c r="F206" s="16">
        <f t="shared" si="93"/>
        <v>266.35483870967744</v>
      </c>
      <c r="G206" s="16">
        <f t="shared" si="93"/>
        <v>286.96666666666664</v>
      </c>
      <c r="H206" s="16">
        <f t="shared" si="93"/>
        <v>326.80645161290323</v>
      </c>
      <c r="I206" s="16">
        <f t="shared" si="93"/>
        <v>295.61290322580646</v>
      </c>
      <c r="J206" s="16">
        <f t="shared" si="93"/>
        <v>281.33333333333331</v>
      </c>
      <c r="K206" s="16">
        <f t="shared" si="93"/>
        <v>159.41935483870967</v>
      </c>
      <c r="L206" s="16">
        <f t="shared" si="93"/>
        <v>113.36666666666666</v>
      </c>
      <c r="M206" s="16">
        <f t="shared" si="93"/>
        <v>119.41935483870968</v>
      </c>
      <c r="N206" s="12">
        <f>MIN(N200:N203)</f>
        <v>231.27408474142351</v>
      </c>
      <c r="O206" s="12">
        <f t="shared" ref="O206:P206" si="94">MIN(O200:O203)</f>
        <v>380.48387096774195</v>
      </c>
      <c r="P206" s="12">
        <f t="shared" si="94"/>
        <v>113.36666666666666</v>
      </c>
      <c r="Q206" s="10"/>
    </row>
    <row r="207" spans="1:17">
      <c r="A207" s="131" t="s">
        <v>144</v>
      </c>
      <c r="B207" s="131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1:17">
      <c r="A208" s="131" t="s">
        <v>162</v>
      </c>
      <c r="B208" s="131"/>
      <c r="C208" s="97" t="s">
        <v>27</v>
      </c>
      <c r="D208" s="16">
        <f>MAX(B205:M205)</f>
        <v>423.36666666666667</v>
      </c>
      <c r="E208" s="101" t="str">
        <f>HLOOKUP(D208,B205:M212,8,FALSE)</f>
        <v>Giugno</v>
      </c>
      <c r="F208" s="12">
        <f>VLOOKUP(D208,O200:Q202,3,FALSE)</f>
        <v>2009</v>
      </c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1:17">
      <c r="A209" s="10"/>
      <c r="B209" s="10"/>
      <c r="C209" s="97" t="s">
        <v>28</v>
      </c>
      <c r="D209" s="16">
        <f>MIN(B206:M206)</f>
        <v>113.36666666666666</v>
      </c>
      <c r="E209" s="101" t="str">
        <f>HLOOKUP(D209,B206:M212,7,FALSE)</f>
        <v>Novembre</v>
      </c>
      <c r="F209" s="12">
        <f>VLOOKUP(D209,P200:Q202,2,FALSE)</f>
        <v>2010</v>
      </c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1:17">
      <c r="A210" s="10"/>
      <c r="B210" s="10"/>
      <c r="C210" s="97"/>
      <c r="D210" s="16"/>
      <c r="E210" s="101"/>
      <c r="F210" s="12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1:17">
      <c r="A211" s="116" t="s">
        <v>161</v>
      </c>
      <c r="B211" s="116"/>
      <c r="C211" s="116" t="s">
        <v>105</v>
      </c>
      <c r="D211" s="116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1:17">
      <c r="A212" s="26" t="s">
        <v>132</v>
      </c>
      <c r="B212" s="26" t="s">
        <v>13</v>
      </c>
      <c r="C212" s="26" t="s">
        <v>133</v>
      </c>
      <c r="D212" s="26" t="s">
        <v>134</v>
      </c>
      <c r="E212" s="26" t="s">
        <v>135</v>
      </c>
      <c r="F212" s="26" t="s">
        <v>136</v>
      </c>
      <c r="G212" s="26" t="s">
        <v>137</v>
      </c>
      <c r="H212" s="26" t="s">
        <v>138</v>
      </c>
      <c r="I212" s="26" t="s">
        <v>139</v>
      </c>
      <c r="J212" s="26" t="s">
        <v>140</v>
      </c>
      <c r="K212" s="26" t="s">
        <v>141</v>
      </c>
      <c r="L212" s="26" t="s">
        <v>142</v>
      </c>
      <c r="M212" s="26" t="s">
        <v>143</v>
      </c>
      <c r="N212" s="26" t="s">
        <v>56</v>
      </c>
      <c r="O212" s="26" t="s">
        <v>27</v>
      </c>
      <c r="P212" s="26" t="s">
        <v>28</v>
      </c>
      <c r="Q212" s="26" t="s">
        <v>132</v>
      </c>
    </row>
    <row r="213" spans="1:17">
      <c r="A213" s="94">
        <v>2011</v>
      </c>
      <c r="B213" s="16">
        <f>[1]gennaio2011!$CB$44</f>
        <v>492</v>
      </c>
      <c r="C213" s="16">
        <f>[1]febbraio2011!$CB$44</f>
        <v>675</v>
      </c>
      <c r="D213" s="16">
        <f>[1]marzo2011!$CB$44</f>
        <v>937</v>
      </c>
      <c r="E213" s="16">
        <f>[1]aprile2011!$CB$44</f>
        <v>1093</v>
      </c>
      <c r="F213" s="16">
        <f>[1]maggio2011!$CB$44</f>
        <v>1208</v>
      </c>
      <c r="G213" s="16">
        <f>[1]giugno2011!$CB$44</f>
        <v>1311</v>
      </c>
      <c r="H213" s="16">
        <f>[1]luglio2011!$CB$44</f>
        <v>1222</v>
      </c>
      <c r="I213" s="16">
        <f>[1]agosto2011!$CB$44</f>
        <v>1109</v>
      </c>
      <c r="J213" s="16">
        <f>[1]settembre2011!$CB$44</f>
        <v>1007</v>
      </c>
      <c r="K213" s="16">
        <f>[1]ottobre2011!$CB$44</f>
        <v>779</v>
      </c>
      <c r="L213" s="16">
        <f>[1]novembre2011!$CB$44</f>
        <v>587</v>
      </c>
      <c r="M213" s="16">
        <f>[1]dicembre2011!$CB$44</f>
        <v>534</v>
      </c>
      <c r="N213" s="16">
        <f>AVERAGE(B213:M213)</f>
        <v>912.83333333333337</v>
      </c>
      <c r="O213" s="16">
        <f>MAX(B213:M213)</f>
        <v>1311</v>
      </c>
      <c r="P213" s="16">
        <f>MIN(B213:M213)</f>
        <v>492</v>
      </c>
      <c r="Q213" s="94">
        <v>2011</v>
      </c>
    </row>
    <row r="214" spans="1:17">
      <c r="A214" s="26">
        <v>2010</v>
      </c>
      <c r="B214" s="16">
        <f>[2]gennaio2010!$CB$44</f>
        <v>529</v>
      </c>
      <c r="C214" s="16">
        <f>[2]febbraio2010!$CB$44</f>
        <v>786</v>
      </c>
      <c r="D214" s="16">
        <f>[2]marzo2010!$CB$44</f>
        <v>972</v>
      </c>
      <c r="E214" s="16">
        <f>[2]aprile2010!$CB$44</f>
        <v>1069</v>
      </c>
      <c r="F214" s="16">
        <f>[2]maggio2010!$CB$44</f>
        <v>1313</v>
      </c>
      <c r="G214" s="16">
        <f>[2]giugno2010!$CB$44</f>
        <v>1218</v>
      </c>
      <c r="H214" s="16">
        <f>[2]luglio2010!$CB$44</f>
        <v>1143</v>
      </c>
      <c r="I214" s="16">
        <f>[2]agosto2010!$CB$44</f>
        <v>1111</v>
      </c>
      <c r="J214" s="16">
        <f>[2]settembre2010!$CB$44</f>
        <v>1041</v>
      </c>
      <c r="K214" s="16">
        <f>[2]ottobre2010!$CB$44</f>
        <v>758</v>
      </c>
      <c r="L214" s="16">
        <f>[2]novembre2010!$CB$44</f>
        <v>691</v>
      </c>
      <c r="M214" s="16">
        <f>[2]dicembre2010!$CB$44</f>
        <v>522</v>
      </c>
      <c r="N214" s="16">
        <f>AVERAGE(B214:M214)</f>
        <v>929.41666666666663</v>
      </c>
      <c r="O214" s="16">
        <f>MAX(B214:M214)</f>
        <v>1313</v>
      </c>
      <c r="P214" s="16">
        <f>MIN(B214:M214)</f>
        <v>522</v>
      </c>
      <c r="Q214" s="26">
        <v>2010</v>
      </c>
    </row>
    <row r="215" spans="1:17">
      <c r="A215" s="26">
        <v>2009</v>
      </c>
      <c r="B215" s="10"/>
      <c r="C215" s="10"/>
      <c r="D215" s="10"/>
      <c r="E215" s="10"/>
      <c r="F215" s="10"/>
      <c r="G215" s="16">
        <f>[36]giugno2009!$BV$44</f>
        <v>1252</v>
      </c>
      <c r="H215" s="16">
        <f>[36]luglio2009!$CB$44</f>
        <v>1188</v>
      </c>
      <c r="I215" s="16">
        <f>[36]agosto2009!$CB$44</f>
        <v>1107</v>
      </c>
      <c r="J215" s="16">
        <f>[36]settembre2009!$CB$44</f>
        <v>1039</v>
      </c>
      <c r="K215" s="16">
        <f>[36]ottobre2009!$CB$44</f>
        <v>766</v>
      </c>
      <c r="L215" s="16">
        <f>[36]novembre2009!$CB$44</f>
        <v>592</v>
      </c>
      <c r="M215" s="16">
        <f>[36]dicembre2009!$CB$44</f>
        <v>499</v>
      </c>
      <c r="N215" s="16">
        <f>AVERAGE(B215:M215)</f>
        <v>920.42857142857144</v>
      </c>
      <c r="O215" s="16">
        <f>MAX(B215:M215)</f>
        <v>1252</v>
      </c>
      <c r="P215" s="16">
        <f>MIN(B215:M215)</f>
        <v>499</v>
      </c>
      <c r="Q215" s="26">
        <v>2009</v>
      </c>
    </row>
    <row r="216" spans="1:17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6"/>
      <c r="O216" s="16"/>
      <c r="P216" s="16"/>
      <c r="Q216" s="10"/>
    </row>
    <row r="217" spans="1:17">
      <c r="A217" s="26" t="s">
        <v>56</v>
      </c>
      <c r="B217" s="16">
        <f>AVERAGE(B213:B216)</f>
        <v>510.5</v>
      </c>
      <c r="C217" s="16">
        <f t="shared" ref="C217:M217" si="95">AVERAGE(C213:C216)</f>
        <v>730.5</v>
      </c>
      <c r="D217" s="16">
        <f t="shared" si="95"/>
        <v>954.5</v>
      </c>
      <c r="E217" s="16">
        <f t="shared" si="95"/>
        <v>1081</v>
      </c>
      <c r="F217" s="16">
        <f t="shared" si="95"/>
        <v>1260.5</v>
      </c>
      <c r="G217" s="16">
        <f t="shared" si="95"/>
        <v>1260.3333333333333</v>
      </c>
      <c r="H217" s="16">
        <f t="shared" si="95"/>
        <v>1184.3333333333333</v>
      </c>
      <c r="I217" s="16">
        <f t="shared" si="95"/>
        <v>1109</v>
      </c>
      <c r="J217" s="16">
        <f t="shared" si="95"/>
        <v>1029</v>
      </c>
      <c r="K217" s="16">
        <f t="shared" si="95"/>
        <v>767.66666666666663</v>
      </c>
      <c r="L217" s="16">
        <f t="shared" si="95"/>
        <v>623.33333333333337</v>
      </c>
      <c r="M217" s="16">
        <f t="shared" si="95"/>
        <v>518.33333333333337</v>
      </c>
      <c r="N217" s="12">
        <f>AVERAGE(N213:N216)</f>
        <v>920.89285714285722</v>
      </c>
      <c r="O217" s="12">
        <f t="shared" ref="O217" si="96">AVERAGE(O213:O216)</f>
        <v>1292</v>
      </c>
      <c r="P217" s="12">
        <f t="shared" ref="P217" si="97">AVERAGE(P213:P216)</f>
        <v>504.33333333333331</v>
      </c>
      <c r="Q217" s="10"/>
    </row>
    <row r="218" spans="1:17">
      <c r="A218" s="26" t="s">
        <v>27</v>
      </c>
      <c r="B218" s="16">
        <f>MAX(B213:B216)</f>
        <v>529</v>
      </c>
      <c r="C218" s="16">
        <f t="shared" ref="C218:M218" si="98">MAX(C213:C216)</f>
        <v>786</v>
      </c>
      <c r="D218" s="16">
        <f t="shared" si="98"/>
        <v>972</v>
      </c>
      <c r="E218" s="16">
        <f t="shared" si="98"/>
        <v>1093</v>
      </c>
      <c r="F218" s="16">
        <f t="shared" si="98"/>
        <v>1313</v>
      </c>
      <c r="G218" s="16">
        <f t="shared" si="98"/>
        <v>1311</v>
      </c>
      <c r="H218" s="16">
        <f t="shared" si="98"/>
        <v>1222</v>
      </c>
      <c r="I218" s="16">
        <f t="shared" si="98"/>
        <v>1111</v>
      </c>
      <c r="J218" s="16">
        <f t="shared" si="98"/>
        <v>1041</v>
      </c>
      <c r="K218" s="16">
        <f t="shared" si="98"/>
        <v>779</v>
      </c>
      <c r="L218" s="16">
        <f t="shared" si="98"/>
        <v>691</v>
      </c>
      <c r="M218" s="16">
        <f t="shared" si="98"/>
        <v>534</v>
      </c>
      <c r="N218" s="12">
        <f>MAX(N213:N216)</f>
        <v>929.41666666666663</v>
      </c>
      <c r="O218" s="12">
        <f t="shared" ref="O218:P218" si="99">MAX(O213:O216)</f>
        <v>1313</v>
      </c>
      <c r="P218" s="12">
        <f t="shared" si="99"/>
        <v>522</v>
      </c>
      <c r="Q218" s="10"/>
    </row>
    <row r="219" spans="1:17">
      <c r="A219" s="26" t="s">
        <v>28</v>
      </c>
      <c r="B219" s="16">
        <f>MIN(B213:B216)</f>
        <v>492</v>
      </c>
      <c r="C219" s="16">
        <f t="shared" ref="C219:M219" si="100">MIN(C213:C216)</f>
        <v>675</v>
      </c>
      <c r="D219" s="16">
        <f t="shared" si="100"/>
        <v>937</v>
      </c>
      <c r="E219" s="16">
        <f t="shared" si="100"/>
        <v>1069</v>
      </c>
      <c r="F219" s="16">
        <f t="shared" si="100"/>
        <v>1208</v>
      </c>
      <c r="G219" s="16">
        <f t="shared" si="100"/>
        <v>1218</v>
      </c>
      <c r="H219" s="16">
        <f t="shared" si="100"/>
        <v>1143</v>
      </c>
      <c r="I219" s="16">
        <f t="shared" si="100"/>
        <v>1107</v>
      </c>
      <c r="J219" s="16">
        <f t="shared" si="100"/>
        <v>1007</v>
      </c>
      <c r="K219" s="16">
        <f t="shared" si="100"/>
        <v>758</v>
      </c>
      <c r="L219" s="16">
        <f t="shared" si="100"/>
        <v>587</v>
      </c>
      <c r="M219" s="16">
        <f t="shared" si="100"/>
        <v>499</v>
      </c>
      <c r="N219" s="12">
        <f>MIN(N213:N216)</f>
        <v>912.83333333333337</v>
      </c>
      <c r="O219" s="12">
        <f t="shared" ref="O219:P219" si="101">MIN(O213:O216)</f>
        <v>1252</v>
      </c>
      <c r="P219" s="12">
        <f t="shared" si="101"/>
        <v>492</v>
      </c>
      <c r="Q219" s="10"/>
    </row>
    <row r="220" spans="1:17">
      <c r="A220" s="131" t="s">
        <v>144</v>
      </c>
      <c r="B220" s="131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1:17">
      <c r="A221" s="131" t="s">
        <v>163</v>
      </c>
      <c r="B221" s="131"/>
      <c r="C221" s="97" t="s">
        <v>27</v>
      </c>
      <c r="D221" s="16">
        <f>MAX(B218:M218)</f>
        <v>1313</v>
      </c>
      <c r="E221" s="101" t="str">
        <f>HLOOKUP(D221,B218:M225,8,FALSE)</f>
        <v xml:space="preserve">Maggio </v>
      </c>
      <c r="F221" s="12">
        <f>VLOOKUP(D221,O213:Q215,3,FALSE)</f>
        <v>2010</v>
      </c>
      <c r="G221" s="10"/>
      <c r="H221" s="16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1:17">
      <c r="A222" s="10"/>
      <c r="B222" s="10"/>
      <c r="C222" s="97" t="s">
        <v>28</v>
      </c>
      <c r="D222" s="16">
        <f>MIN(B219:M219)</f>
        <v>492</v>
      </c>
      <c r="E222" s="101" t="str">
        <f>HLOOKUP(D222,B219:M225,7,FALSE)</f>
        <v>Gennaio</v>
      </c>
      <c r="F222" s="12">
        <f>VLOOKUP(D222,P213:Q215,2,FALSE)</f>
        <v>2011</v>
      </c>
      <c r="G222" s="10"/>
      <c r="H222" s="16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1:17">
      <c r="A223" s="10"/>
      <c r="B223" s="10"/>
      <c r="C223" s="10"/>
      <c r="D223" s="10"/>
      <c r="E223" s="10"/>
      <c r="F223" s="10"/>
      <c r="G223" s="10"/>
      <c r="H223" s="16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1:17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1:17">
      <c r="A225" s="10"/>
      <c r="B225" s="26" t="s">
        <v>13</v>
      </c>
      <c r="C225" s="26" t="s">
        <v>133</v>
      </c>
      <c r="D225" s="26" t="s">
        <v>134</v>
      </c>
      <c r="E225" s="26" t="s">
        <v>135</v>
      </c>
      <c r="F225" s="26" t="s">
        <v>136</v>
      </c>
      <c r="G225" s="26" t="s">
        <v>137</v>
      </c>
      <c r="H225" s="26" t="s">
        <v>138</v>
      </c>
      <c r="I225" s="26" t="s">
        <v>139</v>
      </c>
      <c r="J225" s="26" t="s">
        <v>140</v>
      </c>
      <c r="K225" s="26" t="s">
        <v>141</v>
      </c>
      <c r="L225" s="26" t="s">
        <v>142</v>
      </c>
      <c r="M225" s="26" t="s">
        <v>143</v>
      </c>
      <c r="N225" s="10"/>
      <c r="O225" s="10"/>
      <c r="P225" s="10"/>
      <c r="Q225" s="10"/>
    </row>
  </sheetData>
  <mergeCells count="24">
    <mergeCell ref="A103:B103"/>
    <mergeCell ref="A102:B102"/>
    <mergeCell ref="A4:B4"/>
    <mergeCell ref="A38:B38"/>
    <mergeCell ref="A39:B39"/>
    <mergeCell ref="A70:B70"/>
    <mergeCell ref="A71:B71"/>
    <mergeCell ref="E104:G104"/>
    <mergeCell ref="A135:B135"/>
    <mergeCell ref="A136:B136"/>
    <mergeCell ref="A168:B168"/>
    <mergeCell ref="C211:D211"/>
    <mergeCell ref="C198:D198"/>
    <mergeCell ref="A169:B169"/>
    <mergeCell ref="A220:B220"/>
    <mergeCell ref="A221:B221"/>
    <mergeCell ref="A181:B181"/>
    <mergeCell ref="A182:B182"/>
    <mergeCell ref="A194:B194"/>
    <mergeCell ref="A195:B195"/>
    <mergeCell ref="A198:B198"/>
    <mergeCell ref="A207:B207"/>
    <mergeCell ref="A208:B208"/>
    <mergeCell ref="A211:B21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159"/>
  <sheetViews>
    <sheetView topLeftCell="A49" workbookViewId="0">
      <selection activeCell="C61" sqref="C61"/>
    </sheetView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133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03" t="s">
        <v>14</v>
      </c>
      <c r="B9" s="103" t="s">
        <v>15</v>
      </c>
      <c r="C9" s="103" t="s">
        <v>16</v>
      </c>
      <c r="D9" s="103" t="s">
        <v>17</v>
      </c>
      <c r="E9" s="8" t="s">
        <v>18</v>
      </c>
      <c r="F9" s="103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03">
        <v>1</v>
      </c>
      <c r="B10" s="11">
        <f>[1]febbraio2011!$AT11</f>
        <v>2.7041666666666671</v>
      </c>
      <c r="C10" s="11">
        <f>[1]febbraio2011!$AR11</f>
        <v>9.8000000000000007</v>
      </c>
      <c r="D10" s="11">
        <f>[1]febbraio2011!$AP11</f>
        <v>-1.2</v>
      </c>
      <c r="E10" s="11">
        <f>[1]febbraio2011!$BN11</f>
        <v>0</v>
      </c>
      <c r="F10" s="12">
        <f>[1]febbraio2011!$BO11</f>
        <v>0</v>
      </c>
      <c r="G10" s="13">
        <f>[1]febbraio2011!$BT11</f>
        <v>14.5</v>
      </c>
      <c r="H10" s="14" t="str">
        <f>[1]febbraio2011!$BU11</f>
        <v>W</v>
      </c>
      <c r="I10" s="13">
        <f>[1]febbraio2011!$BW11</f>
        <v>3.8333333333333339</v>
      </c>
      <c r="J10" s="15" t="str">
        <f>[1]febbraio2011!$BX11</f>
        <v>W</v>
      </c>
      <c r="K10" s="16">
        <f>[1]febbraio2011!$CA11</f>
        <v>245</v>
      </c>
      <c r="L10" s="17">
        <f>[1]febbraio2011!$CB11</f>
        <v>513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03">
        <v>2</v>
      </c>
      <c r="B11" s="11">
        <f>[1]febbraio2011!$AT12</f>
        <v>3.1208333333333336</v>
      </c>
      <c r="C11" s="11">
        <f>[1]febbraio2011!$AR12</f>
        <v>10</v>
      </c>
      <c r="D11" s="11">
        <f>[1]febbraio2011!$AP12</f>
        <v>-1.1000000000000001</v>
      </c>
      <c r="E11" s="11">
        <f>[1]febbraio2011!$BN12</f>
        <v>0</v>
      </c>
      <c r="F11" s="12">
        <f>[1]febbraio2011!$BO12</f>
        <v>0</v>
      </c>
      <c r="G11" s="13">
        <f>[1]febbraio2011!$BT12</f>
        <v>17.7</v>
      </c>
      <c r="H11" s="14" t="str">
        <f>[1]febbraio2011!$BU12</f>
        <v>WNW</v>
      </c>
      <c r="I11" s="13">
        <f>[1]febbraio2011!$BW12</f>
        <v>4.8333333333333339</v>
      </c>
      <c r="J11" s="15" t="str">
        <f>[1]febbraio2011!$BX12</f>
        <v>W</v>
      </c>
      <c r="K11" s="16">
        <f>[1]febbraio2011!$CA12</f>
        <v>256</v>
      </c>
      <c r="L11" s="17">
        <f>[1]febbraio2011!$CB12</f>
        <v>466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03">
        <v>3</v>
      </c>
      <c r="B12" s="11">
        <f>[1]febbraio2011!$AT13</f>
        <v>3.2833333333333332</v>
      </c>
      <c r="C12" s="11">
        <f>[1]febbraio2011!$AR13</f>
        <v>8.4</v>
      </c>
      <c r="D12" s="11">
        <f>[1]febbraio2011!$AP13</f>
        <v>-0.6</v>
      </c>
      <c r="E12" s="11">
        <f>[1]febbraio2011!$BN13</f>
        <v>0</v>
      </c>
      <c r="F12" s="12">
        <f>[1]febbraio2011!$BO13</f>
        <v>0</v>
      </c>
      <c r="G12" s="13">
        <f>[1]febbraio2011!$BT13</f>
        <v>17.7</v>
      </c>
      <c r="H12" s="14" t="str">
        <f>[1]febbraio2011!$BU13</f>
        <v>WNW</v>
      </c>
      <c r="I12" s="13">
        <f>[1]febbraio2011!$BW13</f>
        <v>4.8000000000000016</v>
      </c>
      <c r="J12" s="15" t="str">
        <f>[1]febbraio2011!$BX13</f>
        <v>W</v>
      </c>
      <c r="K12" s="16">
        <f>[1]febbraio2011!$CA13</f>
        <v>238</v>
      </c>
      <c r="L12" s="17">
        <f>[1]febbraio2011!$CB13</f>
        <v>513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03">
        <v>4</v>
      </c>
      <c r="B13" s="11">
        <f>[1]febbraio2011!$AT14</f>
        <v>5.5958333333333323</v>
      </c>
      <c r="C13" s="11">
        <f>[1]febbraio2011!$AR14</f>
        <v>12.3</v>
      </c>
      <c r="D13" s="11">
        <f>[1]febbraio2011!$AP14</f>
        <v>1.7</v>
      </c>
      <c r="E13" s="11">
        <f>[1]febbraio2011!$BN14</f>
        <v>0</v>
      </c>
      <c r="F13" s="12">
        <f>[1]febbraio2011!$BO14</f>
        <v>0</v>
      </c>
      <c r="G13" s="13">
        <f>[1]febbraio2011!$BT14</f>
        <v>17.7</v>
      </c>
      <c r="H13" s="14" t="str">
        <f>[1]febbraio2011!$BU14</f>
        <v>W</v>
      </c>
      <c r="I13" s="13">
        <f>[1]febbraio2011!$BW14</f>
        <v>4.2000000000000011</v>
      </c>
      <c r="J13" s="15" t="str">
        <f>[1]febbraio2011!$BX14</f>
        <v>W</v>
      </c>
      <c r="K13" s="16">
        <f>[1]febbraio2011!$CA14</f>
        <v>222</v>
      </c>
      <c r="L13" s="17">
        <f>[1]febbraio2011!$CB14</f>
        <v>538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03">
        <v>5</v>
      </c>
      <c r="B14" s="11">
        <f>[1]febbraio2011!$AT15</f>
        <v>9.2520833333333368</v>
      </c>
      <c r="C14" s="11">
        <f>[1]febbraio2011!$AR15</f>
        <v>17</v>
      </c>
      <c r="D14" s="11">
        <f>[1]febbraio2011!$AP15</f>
        <v>2.9</v>
      </c>
      <c r="E14" s="11">
        <f>[1]febbraio2011!$BN15</f>
        <v>0</v>
      </c>
      <c r="F14" s="12">
        <f>[1]febbraio2011!$BO15</f>
        <v>0</v>
      </c>
      <c r="G14" s="13">
        <f>[1]febbraio2011!$BT15</f>
        <v>17.7</v>
      </c>
      <c r="H14" s="14" t="str">
        <f>[1]febbraio2011!$BU15</f>
        <v>W</v>
      </c>
      <c r="I14" s="13">
        <f>[1]febbraio2011!$BW15</f>
        <v>4.3333333333333348</v>
      </c>
      <c r="J14" s="15" t="str">
        <f>[1]febbraio2011!$BX15</f>
        <v>W</v>
      </c>
      <c r="K14" s="16">
        <f>[1]febbraio2011!$CA15</f>
        <v>242</v>
      </c>
      <c r="L14" s="17">
        <f>[1]febbraio2011!$CB15</f>
        <v>605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03">
        <v>6</v>
      </c>
      <c r="B15" s="11">
        <f>[1]febbraio2011!$AT16</f>
        <v>10.464583333333335</v>
      </c>
      <c r="C15" s="11">
        <f>[1]febbraio2011!$AR16</f>
        <v>17.399999999999999</v>
      </c>
      <c r="D15" s="11">
        <f>[1]febbraio2011!$AP16</f>
        <v>6.1</v>
      </c>
      <c r="E15" s="11">
        <f>[1]febbraio2011!$BN16</f>
        <v>0</v>
      </c>
      <c r="F15" s="12">
        <f>[1]febbraio2011!$BO16</f>
        <v>0</v>
      </c>
      <c r="G15" s="13">
        <f>[1]febbraio2011!$BT16</f>
        <v>17.7</v>
      </c>
      <c r="H15" s="14" t="str">
        <f>[1]febbraio2011!$BU16</f>
        <v>W</v>
      </c>
      <c r="I15" s="13">
        <f>[1]febbraio2011!$BW16</f>
        <v>5.2333333333333325</v>
      </c>
      <c r="J15" s="15" t="str">
        <f>[1]febbraio2011!$BX16</f>
        <v>W</v>
      </c>
      <c r="K15" s="16">
        <f>[1]febbraio2011!$CA16</f>
        <v>271</v>
      </c>
      <c r="L15" s="17">
        <f>[1]febbraio2011!$CB16</f>
        <v>497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03">
        <v>7</v>
      </c>
      <c r="B16" s="11">
        <f>[1]febbraio2011!$AT17</f>
        <v>9.4333333333333353</v>
      </c>
      <c r="C16" s="11">
        <f>[1]febbraio2011!$AR17</f>
        <v>16.2</v>
      </c>
      <c r="D16" s="11">
        <f>[1]febbraio2011!$AP17</f>
        <v>5.0999999999999996</v>
      </c>
      <c r="E16" s="11">
        <f>[1]febbraio2011!$BN17</f>
        <v>0</v>
      </c>
      <c r="F16" s="12">
        <f>[1]febbraio2011!$BO17</f>
        <v>0</v>
      </c>
      <c r="G16" s="13">
        <f>[1]febbraio2011!$BT17</f>
        <v>19.3</v>
      </c>
      <c r="H16" s="14" t="str">
        <f>[1]febbraio2011!$BU17</f>
        <v>WNW</v>
      </c>
      <c r="I16" s="13">
        <f>[1]febbraio2011!$BW17</f>
        <v>4.9333333333333345</v>
      </c>
      <c r="J16" s="15" t="str">
        <f>[1]febbraio2011!$BX17</f>
        <v>W</v>
      </c>
      <c r="K16" s="16">
        <f>[1]febbraio2011!$CA17</f>
        <v>275</v>
      </c>
      <c r="L16" s="17">
        <f>[1]febbraio2011!$CB17</f>
        <v>490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03">
        <v>8</v>
      </c>
      <c r="B17" s="11">
        <f>[1]febbraio2011!$AT18</f>
        <v>6.9875000000000016</v>
      </c>
      <c r="C17" s="11">
        <f>[1]febbraio2011!$AR18</f>
        <v>13.4</v>
      </c>
      <c r="D17" s="11">
        <f>[1]febbraio2011!$AP18</f>
        <v>2.2999999999999998</v>
      </c>
      <c r="E17" s="11">
        <f>[1]febbraio2011!$BN18</f>
        <v>0</v>
      </c>
      <c r="F17" s="12">
        <f>[1]febbraio2011!$BO18</f>
        <v>0</v>
      </c>
      <c r="G17" s="13">
        <f>[1]febbraio2011!$BT18</f>
        <v>16.100000000000001</v>
      </c>
      <c r="H17" s="14" t="str">
        <f>[1]febbraio2011!$BU18</f>
        <v>ENE</v>
      </c>
      <c r="I17" s="13">
        <f>[1]febbraio2011!$BW18</f>
        <v>4.9000000000000012</v>
      </c>
      <c r="J17" s="15" t="str">
        <f>[1]febbraio2011!$BX18</f>
        <v>W</v>
      </c>
      <c r="K17" s="16">
        <f>[1]febbraio2011!$CA18</f>
        <v>269</v>
      </c>
      <c r="L17" s="17">
        <f>[1]febbraio2011!$CB18</f>
        <v>485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03">
        <v>9</v>
      </c>
      <c r="B18" s="11">
        <f>[1]febbraio2011!$AT19</f>
        <v>5.9791666666666679</v>
      </c>
      <c r="C18" s="11">
        <f>[1]febbraio2011!$AR19</f>
        <v>12.4</v>
      </c>
      <c r="D18" s="11">
        <f>[1]febbraio2011!$AP19</f>
        <v>1.1000000000000001</v>
      </c>
      <c r="E18" s="11">
        <f>[1]febbraio2011!$BN19</f>
        <v>0</v>
      </c>
      <c r="F18" s="12">
        <f>[1]febbraio2011!$BO19</f>
        <v>0</v>
      </c>
      <c r="G18" s="13">
        <f>[1]febbraio2011!$BT19</f>
        <v>17.7</v>
      </c>
      <c r="H18" s="14" t="str">
        <f>[1]febbraio2011!$BU19</f>
        <v>E</v>
      </c>
      <c r="I18" s="13">
        <f>[1]febbraio2011!$BW19</f>
        <v>4.2666666666666648</v>
      </c>
      <c r="J18" s="15" t="str">
        <f>[1]febbraio2011!$BX19</f>
        <v>W</v>
      </c>
      <c r="K18" s="16">
        <f>[1]febbraio2011!$CA19</f>
        <v>252</v>
      </c>
      <c r="L18" s="17">
        <f>[1]febbraio2011!$CB19</f>
        <v>475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03">
        <v>10</v>
      </c>
      <c r="B19" s="11">
        <f>[1]febbraio2011!$AT20</f>
        <v>5.3083333333333327</v>
      </c>
      <c r="C19" s="11">
        <f>[1]febbraio2011!$AR20</f>
        <v>11.2</v>
      </c>
      <c r="D19" s="11">
        <f>[1]febbraio2011!$AP20</f>
        <v>1.3</v>
      </c>
      <c r="E19" s="11">
        <f>[1]febbraio2011!$BN20</f>
        <v>0</v>
      </c>
      <c r="F19" s="12">
        <f>[1]febbraio2011!$BO20</f>
        <v>0</v>
      </c>
      <c r="G19" s="13">
        <f>[1]febbraio2011!$BT20</f>
        <v>16.100000000000001</v>
      </c>
      <c r="H19" s="14" t="str">
        <f>[1]febbraio2011!$BU20</f>
        <v>NE</v>
      </c>
      <c r="I19" s="13">
        <f>[1]febbraio2011!$BW20</f>
        <v>4.5666666666666682</v>
      </c>
      <c r="J19" s="15" t="str">
        <f>[1]febbraio2011!$BX20</f>
        <v>W</v>
      </c>
      <c r="K19" s="16">
        <f>[1]febbraio2011!$CA20</f>
        <v>265</v>
      </c>
      <c r="L19" s="17">
        <f>[1]febbraio2011!$CB20</f>
        <v>480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03">
        <v>11</v>
      </c>
      <c r="B20" s="11">
        <f>[1]febbraio2011!$AT21</f>
        <v>4.7145833333333336</v>
      </c>
      <c r="C20" s="11">
        <f>[1]febbraio2011!$AR21</f>
        <v>10.7</v>
      </c>
      <c r="D20" s="11">
        <f>[1]febbraio2011!$AP21</f>
        <v>0.6</v>
      </c>
      <c r="E20" s="11">
        <f>[1]febbraio2011!$BN21</f>
        <v>0</v>
      </c>
      <c r="F20" s="12">
        <f>[1]febbraio2011!$BO21</f>
        <v>0</v>
      </c>
      <c r="G20" s="13">
        <f>[1]febbraio2011!$BT21</f>
        <v>17.7</v>
      </c>
      <c r="H20" s="14" t="str">
        <f>[1]febbraio2011!$BU21</f>
        <v>SSE</v>
      </c>
      <c r="I20" s="13">
        <f>[1]febbraio2011!$BW21</f>
        <v>4.5</v>
      </c>
      <c r="J20" s="15" t="str">
        <f>[1]febbraio2011!$BX21</f>
        <v>W</v>
      </c>
      <c r="K20" s="16">
        <f>[1]febbraio2011!$CA21</f>
        <v>217</v>
      </c>
      <c r="L20" s="17">
        <f>[1]febbraio2011!$CB21</f>
        <v>441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3">
        <v>12</v>
      </c>
      <c r="B21" s="11">
        <f>[1]febbraio2011!$AT22</f>
        <v>5.7166666666666659</v>
      </c>
      <c r="C21" s="11">
        <f>[1]febbraio2011!$AR22</f>
        <v>11.2</v>
      </c>
      <c r="D21" s="11">
        <f>[1]febbraio2011!$AP22</f>
        <v>0.8</v>
      </c>
      <c r="E21" s="11">
        <f>[1]febbraio2011!$BN22</f>
        <v>0</v>
      </c>
      <c r="F21" s="12">
        <f>[1]febbraio2011!$BO22</f>
        <v>0</v>
      </c>
      <c r="G21" s="13">
        <f>[1]febbraio2011!$BT22</f>
        <v>17.7</v>
      </c>
      <c r="H21" s="14" t="str">
        <f>[1]febbraio2011!$BU22</f>
        <v>SE</v>
      </c>
      <c r="I21" s="13">
        <f>[1]febbraio2011!$BW22</f>
        <v>3.6666666666666643</v>
      </c>
      <c r="J21" s="15" t="str">
        <f>[1]febbraio2011!$BX22</f>
        <v>W</v>
      </c>
      <c r="K21" s="16">
        <f>[1]febbraio2011!$CA22</f>
        <v>250</v>
      </c>
      <c r="L21" s="17">
        <f>[1]febbraio2011!$CB22</f>
        <v>469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03">
        <v>13</v>
      </c>
      <c r="B22" s="11">
        <f>[1]febbraio2011!$AT23</f>
        <v>5.2354166666666657</v>
      </c>
      <c r="C22" s="11">
        <f>[1]febbraio2011!$AR23</f>
        <v>6.8</v>
      </c>
      <c r="D22" s="11">
        <f>[1]febbraio2011!$AP23</f>
        <v>3.6</v>
      </c>
      <c r="E22" s="11">
        <f>[1]febbraio2011!$BN23</f>
        <v>2.2000000000000002</v>
      </c>
      <c r="F22" s="12">
        <f>[1]febbraio2011!$BO23</f>
        <v>0</v>
      </c>
      <c r="G22" s="13">
        <f>[1]febbraio2011!$BT23</f>
        <v>8</v>
      </c>
      <c r="H22" s="14" t="str">
        <f>[1]febbraio2011!$BU23</f>
        <v>WNW</v>
      </c>
      <c r="I22" s="13">
        <f>[1]febbraio2011!$BW23</f>
        <v>0.36666666666666664</v>
      </c>
      <c r="J22" s="15" t="str">
        <f>[1]febbraio2011!$BX23</f>
        <v>E</v>
      </c>
      <c r="K22" s="16">
        <f>[1]febbraio2011!$CA23</f>
        <v>43</v>
      </c>
      <c r="L22" s="17">
        <f>[1]febbraio2011!$CB23</f>
        <v>156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03">
        <v>14</v>
      </c>
      <c r="B23" s="11">
        <f>[1]febbraio2011!$AT24</f>
        <v>5.2124999999999986</v>
      </c>
      <c r="C23" s="11">
        <f>[1]febbraio2011!$AR24</f>
        <v>6.9</v>
      </c>
      <c r="D23" s="11">
        <f>[1]febbraio2011!$AP24</f>
        <v>3.8</v>
      </c>
      <c r="E23" s="11">
        <f>[1]febbraio2011!$BN24</f>
        <v>0</v>
      </c>
      <c r="F23" s="12">
        <f>[1]febbraio2011!$BO24</f>
        <v>0</v>
      </c>
      <c r="G23" s="13">
        <f>[1]febbraio2011!$BT24</f>
        <v>11.3</v>
      </c>
      <c r="H23" s="14" t="str">
        <f>[1]febbraio2011!$BU24</f>
        <v>SE</v>
      </c>
      <c r="I23" s="13">
        <f>[1]febbraio2011!$BW24</f>
        <v>0.53333333333333355</v>
      </c>
      <c r="J23" s="15" t="str">
        <f>[1]febbraio2011!$BX24</f>
        <v>W</v>
      </c>
      <c r="K23" s="16">
        <f>[1]febbraio2011!$CA24</f>
        <v>74</v>
      </c>
      <c r="L23" s="17">
        <f>[1]febbraio2011!$CB24</f>
        <v>387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03">
        <v>15</v>
      </c>
      <c r="B24" s="11">
        <f>[1]febbraio2011!$AT25</f>
        <v>3.8020833333333344</v>
      </c>
      <c r="C24" s="11">
        <f>[1]febbraio2011!$AR25</f>
        <v>5.2</v>
      </c>
      <c r="D24" s="11">
        <f>[1]febbraio2011!$AP25</f>
        <v>2.1</v>
      </c>
      <c r="E24" s="11">
        <f>[1]febbraio2011!$BN25</f>
        <v>21.599999999999991</v>
      </c>
      <c r="F24" s="12">
        <f>[1]febbraio2011!$BO25</f>
        <v>0</v>
      </c>
      <c r="G24" s="13">
        <f>[1]febbraio2011!$BT25</f>
        <v>12.9</v>
      </c>
      <c r="H24" s="14" t="str">
        <f>[1]febbraio2011!$BU25</f>
        <v>NW</v>
      </c>
      <c r="I24" s="13">
        <f>[1]febbraio2011!$BW25</f>
        <v>0.73333333333333373</v>
      </c>
      <c r="J24" s="15" t="str">
        <f>[1]febbraio2011!$BX25</f>
        <v>N</v>
      </c>
      <c r="K24" s="16">
        <f>[1]febbraio2011!$CA25</f>
        <v>24</v>
      </c>
      <c r="L24" s="17">
        <f>[1]febbraio2011!$CB25</f>
        <v>62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03">
        <v>16</v>
      </c>
      <c r="B25" s="11">
        <f>[1]febbraio2011!$AT26</f>
        <v>3.5770833333333325</v>
      </c>
      <c r="C25" s="11">
        <f>[1]febbraio2011!$AR26</f>
        <v>4.7</v>
      </c>
      <c r="D25" s="11">
        <f>[1]febbraio2011!$AP26</f>
        <v>2.4</v>
      </c>
      <c r="E25" s="11">
        <f>[1]febbraio2011!$BN26</f>
        <v>9.7999999999999989</v>
      </c>
      <c r="F25" s="12">
        <f>[1]febbraio2011!$BO26</f>
        <v>0</v>
      </c>
      <c r="G25" s="13">
        <f>[1]febbraio2011!$BT26</f>
        <v>33.799999999999997</v>
      </c>
      <c r="H25" s="14" t="str">
        <f>[1]febbraio2011!$BU26</f>
        <v>NNW</v>
      </c>
      <c r="I25" s="13">
        <f>[1]febbraio2011!$BW26</f>
        <v>2.1041666666666656</v>
      </c>
      <c r="J25" s="15" t="str">
        <f>[1]febbraio2011!$BX26</f>
        <v>N</v>
      </c>
      <c r="K25" s="16">
        <f>[1]febbraio2011!$CA26</f>
        <v>43</v>
      </c>
      <c r="L25" s="17">
        <f>[1]febbraio2011!$CB26</f>
        <v>139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03">
        <v>17</v>
      </c>
      <c r="B26" s="11">
        <f>[1]febbraio2011!$AT27</f>
        <v>3.7708333333333339</v>
      </c>
      <c r="C26" s="11">
        <f>[1]febbraio2011!$AR27</f>
        <v>6.4</v>
      </c>
      <c r="D26" s="11">
        <f>[1]febbraio2011!$AP27</f>
        <v>1.7</v>
      </c>
      <c r="E26" s="11">
        <f>[1]febbraio2011!$BN27</f>
        <v>0</v>
      </c>
      <c r="F26" s="12">
        <f>[1]febbraio2011!$BO27</f>
        <v>0</v>
      </c>
      <c r="G26" s="13">
        <f>[1]febbraio2011!$BT27</f>
        <v>12.9</v>
      </c>
      <c r="H26" s="14" t="str">
        <f>[1]febbraio2011!$BU27</f>
        <v>SE</v>
      </c>
      <c r="I26" s="13">
        <f>[1]febbraio2011!$BW27</f>
        <v>1.0333333333333339</v>
      </c>
      <c r="J26" s="15" t="str">
        <f>[1]febbraio2011!$BX27</f>
        <v>W</v>
      </c>
      <c r="K26" s="16">
        <f>[1]febbraio2011!$CA27</f>
        <v>77</v>
      </c>
      <c r="L26" s="17">
        <f>[1]febbraio2011!$CB27</f>
        <v>318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03">
        <v>18</v>
      </c>
      <c r="B27" s="11">
        <f>[1]febbraio2011!$AT28</f>
        <v>4.1979166666666679</v>
      </c>
      <c r="C27" s="11">
        <f>[1]febbraio2011!$AR28</f>
        <v>10.9</v>
      </c>
      <c r="D27" s="11">
        <f>[1]febbraio2011!$AP28</f>
        <v>0</v>
      </c>
      <c r="E27" s="11">
        <f>[1]febbraio2011!$BN28</f>
        <v>0</v>
      </c>
      <c r="F27" s="12">
        <f>[1]febbraio2011!$BO28</f>
        <v>0</v>
      </c>
      <c r="G27" s="13">
        <f>[1]febbraio2011!$BT28</f>
        <v>19.3</v>
      </c>
      <c r="H27" s="14" t="str">
        <f>[1]febbraio2011!$BU28</f>
        <v>W</v>
      </c>
      <c r="I27" s="13">
        <f>[1]febbraio2011!$BW28</f>
        <v>3.6333333333333329</v>
      </c>
      <c r="J27" s="15" t="str">
        <f>[1]febbraio2011!$BX28</f>
        <v>W</v>
      </c>
      <c r="K27" s="16">
        <f>[1]febbraio2011!$CA28</f>
        <v>204</v>
      </c>
      <c r="L27" s="17">
        <f>[1]febbraio2011!$CB28</f>
        <v>504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03">
        <v>19</v>
      </c>
      <c r="B28" s="11">
        <f>[1]febbraio2011!$AT29</f>
        <v>6.1854166666666677</v>
      </c>
      <c r="C28" s="11">
        <f>[1]febbraio2011!$AR29</f>
        <v>12.2</v>
      </c>
      <c r="D28" s="11">
        <f>[1]febbraio2011!$AP29</f>
        <v>1.1000000000000001</v>
      </c>
      <c r="E28" s="11">
        <f>[1]febbraio2011!$BN29</f>
        <v>0</v>
      </c>
      <c r="F28" s="12">
        <f>[1]febbraio2011!$BO29</f>
        <v>0</v>
      </c>
      <c r="G28" s="13">
        <f>[1]febbraio2011!$BT29</f>
        <v>19.3</v>
      </c>
      <c r="H28" s="14" t="str">
        <f>[1]febbraio2011!$BU29</f>
        <v>WNW</v>
      </c>
      <c r="I28" s="13">
        <f>[1]febbraio2011!$BW29</f>
        <v>4.8333333333333366</v>
      </c>
      <c r="J28" s="15" t="str">
        <f>[1]febbraio2011!$BX29</f>
        <v>W</v>
      </c>
      <c r="K28" s="16">
        <f>[1]febbraio2011!$CA29</f>
        <v>309</v>
      </c>
      <c r="L28" s="17">
        <f>[1]febbraio2011!$CB29</f>
        <v>554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03">
        <v>20</v>
      </c>
      <c r="B29" s="11">
        <f>[1]febbraio2011!$AT30</f>
        <v>4.3354166666666663</v>
      </c>
      <c r="C29" s="11">
        <f>[1]febbraio2011!$AR30</f>
        <v>6</v>
      </c>
      <c r="D29" s="11">
        <f>[1]febbraio2011!$AP30</f>
        <v>1.3</v>
      </c>
      <c r="E29" s="11">
        <f>[1]febbraio2011!$BN30</f>
        <v>3.2</v>
      </c>
      <c r="F29" s="12">
        <f>[1]febbraio2011!$BO30</f>
        <v>0</v>
      </c>
      <c r="G29" s="13">
        <f>[1]febbraio2011!$BT30</f>
        <v>14.5</v>
      </c>
      <c r="H29" s="14" t="str">
        <f>[1]febbraio2011!$BU30</f>
        <v>E</v>
      </c>
      <c r="I29" s="13">
        <f>[1]febbraio2011!$BW30</f>
        <v>1.9666666666666668</v>
      </c>
      <c r="J29" s="15" t="str">
        <f>[1]febbraio2011!$BX30</f>
        <v>W</v>
      </c>
      <c r="K29" s="16">
        <f>[1]febbraio2011!$CA30</f>
        <v>74</v>
      </c>
      <c r="L29" s="17">
        <f>[1]febbraio2011!$CB30</f>
        <v>244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03">
        <v>21</v>
      </c>
      <c r="B30" s="11">
        <f>[1]febbraio2011!$AT31</f>
        <v>3.6625000000000001</v>
      </c>
      <c r="C30" s="11">
        <f>[1]febbraio2011!$AR31</f>
        <v>7.4</v>
      </c>
      <c r="D30" s="11">
        <f>[1]febbraio2011!$AP31</f>
        <v>0.5</v>
      </c>
      <c r="E30" s="11">
        <f>[1]febbraio2011!$BN31</f>
        <v>0.2</v>
      </c>
      <c r="F30" s="12">
        <f>[1]febbraio2011!$BO31</f>
        <v>0</v>
      </c>
      <c r="G30" s="13">
        <f>[1]febbraio2011!$BT31</f>
        <v>14.5</v>
      </c>
      <c r="H30" s="14" t="str">
        <f>[1]febbraio2011!$BU31</f>
        <v>SE</v>
      </c>
      <c r="I30" s="13">
        <f>[1]febbraio2011!$BW31</f>
        <v>1.9666666666666666</v>
      </c>
      <c r="J30" s="15" t="str">
        <f>[1]febbraio2011!$BX31</f>
        <v>W</v>
      </c>
      <c r="K30" s="16">
        <f>[1]febbraio2011!$CA31</f>
        <v>207</v>
      </c>
      <c r="L30" s="17">
        <f>[1]febbraio2011!$CB31</f>
        <v>675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03">
        <v>22</v>
      </c>
      <c r="B31" s="11">
        <f>[1]febbraio2011!$AT32</f>
        <v>3.3833333333333333</v>
      </c>
      <c r="C31" s="11">
        <f>[1]febbraio2011!$AR32</f>
        <v>6.2</v>
      </c>
      <c r="D31" s="11">
        <f>[1]febbraio2011!$AP32</f>
        <v>-0.9</v>
      </c>
      <c r="E31" s="11">
        <f>[1]febbraio2011!$BN32</f>
        <v>0</v>
      </c>
      <c r="F31" s="12">
        <f>[1]febbraio2011!$BO32</f>
        <v>0</v>
      </c>
      <c r="G31" s="13">
        <f>[1]febbraio2011!$BT32</f>
        <v>17.7</v>
      </c>
      <c r="H31" s="14" t="str">
        <f>[1]febbraio2011!$BU32</f>
        <v>E</v>
      </c>
      <c r="I31" s="13">
        <f>[1]febbraio2011!$BW32</f>
        <v>1.6666666666666667</v>
      </c>
      <c r="J31" s="15" t="str">
        <f>[1]febbraio2011!$BX32</f>
        <v>ENE</v>
      </c>
      <c r="K31" s="16">
        <f>[1]febbraio2011!$CA32</f>
        <v>142</v>
      </c>
      <c r="L31" s="17">
        <f>[1]febbraio2011!$CB32</f>
        <v>492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03">
        <v>23</v>
      </c>
      <c r="B32" s="11">
        <f>[1]febbraio2011!$AT33</f>
        <v>2.7729166666666671</v>
      </c>
      <c r="C32" s="11">
        <f>[1]febbraio2011!$AR33</f>
        <v>8.1999999999999993</v>
      </c>
      <c r="D32" s="11">
        <f>[1]febbraio2011!$AP33</f>
        <v>-1.8</v>
      </c>
      <c r="E32" s="11">
        <f>[1]febbraio2011!$BN33</f>
        <v>0</v>
      </c>
      <c r="F32" s="12">
        <f>[1]febbraio2011!$BO33</f>
        <v>0</v>
      </c>
      <c r="G32" s="13">
        <f>[1]febbraio2011!$BT33</f>
        <v>22.5</v>
      </c>
      <c r="H32" s="14" t="str">
        <f>[1]febbraio2011!$BU33</f>
        <v>SE</v>
      </c>
      <c r="I32" s="13">
        <f>[1]febbraio2011!$BW33</f>
        <v>3.4333333333333336</v>
      </c>
      <c r="J32" s="15" t="str">
        <f>[1]febbraio2011!$BX33</f>
        <v>W</v>
      </c>
      <c r="K32" s="16">
        <f>[1]febbraio2011!$CA33</f>
        <v>295</v>
      </c>
      <c r="L32" s="17">
        <f>[1]febbraio2011!$CB33</f>
        <v>550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03">
        <v>24</v>
      </c>
      <c r="B33" s="11">
        <f>[1]febbraio2011!$AT34</f>
        <v>1.1666666666666665</v>
      </c>
      <c r="C33" s="11">
        <f>[1]febbraio2011!$AR34</f>
        <v>6.6</v>
      </c>
      <c r="D33" s="11">
        <f>[1]febbraio2011!$AP34</f>
        <v>-2.4</v>
      </c>
      <c r="E33" s="11">
        <f>[1]febbraio2011!$BN34</f>
        <v>0</v>
      </c>
      <c r="F33" s="12">
        <f>[1]febbraio2011!$BO34</f>
        <v>0</v>
      </c>
      <c r="G33" s="13">
        <f>[1]febbraio2011!$BT34</f>
        <v>17.7</v>
      </c>
      <c r="H33" s="14" t="str">
        <f>[1]febbraio2011!$BU34</f>
        <v>ENE</v>
      </c>
      <c r="I33" s="13">
        <f>[1]febbraio2011!$BW34</f>
        <v>3.1666666666666665</v>
      </c>
      <c r="J33" s="15" t="str">
        <f>[1]febbraio2011!$BX34</f>
        <v>W</v>
      </c>
      <c r="K33" s="16">
        <f>[1]febbraio2011!$CA34</f>
        <v>252</v>
      </c>
      <c r="L33" s="17">
        <f>[1]febbraio2011!$CB34</f>
        <v>631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03">
        <v>25</v>
      </c>
      <c r="B34" s="11">
        <f>[1]febbraio2011!$AT35</f>
        <v>1.2958333333333336</v>
      </c>
      <c r="C34" s="11">
        <f>[1]febbraio2011!$AR35</f>
        <v>6.1</v>
      </c>
      <c r="D34" s="11">
        <f>[1]febbraio2011!$AP35</f>
        <v>-2</v>
      </c>
      <c r="E34" s="11">
        <f>[1]febbraio2011!$BN35</f>
        <v>0</v>
      </c>
      <c r="F34" s="12">
        <f>[1]febbraio2011!$BO35</f>
        <v>0</v>
      </c>
      <c r="G34" s="13">
        <f>[1]febbraio2011!$BT35</f>
        <v>20.9</v>
      </c>
      <c r="H34" s="14" t="str">
        <f>[1]febbraio2011!$BU35</f>
        <v>SSE</v>
      </c>
      <c r="I34" s="13">
        <f>[1]febbraio2011!$BW35</f>
        <v>3.6999999999999993</v>
      </c>
      <c r="J34" s="15" t="str">
        <f>[1]febbraio2011!$BX35</f>
        <v>W</v>
      </c>
      <c r="K34" s="16">
        <f>[1]febbraio2011!$CA35</f>
        <v>283</v>
      </c>
      <c r="L34" s="17">
        <f>[1]febbraio2011!$CB35</f>
        <v>536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03">
        <v>26</v>
      </c>
      <c r="B35" s="11">
        <f>[1]febbraio2011!$AT36</f>
        <v>1.6770833333333333</v>
      </c>
      <c r="C35" s="11">
        <f>[1]febbraio2011!$AR36</f>
        <v>5.3</v>
      </c>
      <c r="D35" s="11">
        <f>[1]febbraio2011!$AP36</f>
        <v>-2.4</v>
      </c>
      <c r="E35" s="11">
        <f>[1]febbraio2011!$BN36</f>
        <v>0</v>
      </c>
      <c r="F35" s="12">
        <f>[1]febbraio2011!$BO36</f>
        <v>0</v>
      </c>
      <c r="G35" s="13">
        <f>[1]febbraio2011!$BT36</f>
        <v>16.100000000000001</v>
      </c>
      <c r="H35" s="14" t="str">
        <f>[1]febbraio2011!$BU36</f>
        <v>E</v>
      </c>
      <c r="I35" s="13">
        <f>[1]febbraio2011!$BW36</f>
        <v>2.8999999999999986</v>
      </c>
      <c r="J35" s="15" t="str">
        <f>[1]febbraio2011!$BX36</f>
        <v>W</v>
      </c>
      <c r="K35" s="16">
        <f>[1]febbraio2011!$CA36</f>
        <v>187</v>
      </c>
      <c r="L35" s="17">
        <f>[1]febbraio2011!$CB36</f>
        <v>645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03">
        <v>27</v>
      </c>
      <c r="B36" s="11">
        <f>[1]febbraio2011!$AT37</f>
        <v>2.7125000000000004</v>
      </c>
      <c r="C36" s="11">
        <f>[1]febbraio2011!$AR37</f>
        <v>6.1</v>
      </c>
      <c r="D36" s="11">
        <f>[1]febbraio2011!$AP37</f>
        <v>-0.9</v>
      </c>
      <c r="E36" s="11">
        <f>[1]febbraio2011!$BN37</f>
        <v>0</v>
      </c>
      <c r="F36" s="12">
        <f>[1]febbraio2011!$BO37</f>
        <v>0</v>
      </c>
      <c r="G36" s="13">
        <f>[1]febbraio2011!$BT37</f>
        <v>20.9</v>
      </c>
      <c r="H36" s="14" t="str">
        <f>[1]febbraio2011!$BU37</f>
        <v>ENE</v>
      </c>
      <c r="I36" s="13">
        <f>[1]febbraio2011!$BW37</f>
        <v>2.7333333333333338</v>
      </c>
      <c r="J36" s="15" t="str">
        <f>[1]febbraio2011!$BX37</f>
        <v>W</v>
      </c>
      <c r="K36" s="16">
        <f>[1]febbraio2011!$CA37</f>
        <v>204</v>
      </c>
      <c r="L36" s="17">
        <f>[1]febbraio2011!$CB37</f>
        <v>524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03">
        <v>28</v>
      </c>
      <c r="B37" s="11">
        <f>[1]febbraio2011!$AT38</f>
        <v>2.9854166666666675</v>
      </c>
      <c r="C37" s="11">
        <f>[1]febbraio2011!$AR38</f>
        <v>5.6</v>
      </c>
      <c r="D37" s="11">
        <f>[1]febbraio2011!$AP38</f>
        <v>0.9</v>
      </c>
      <c r="E37" s="11">
        <f>[1]febbraio2011!$BN38</f>
        <v>1.9999999999999998</v>
      </c>
      <c r="F37" s="12">
        <f>[1]febbraio2011!$BO38</f>
        <v>0</v>
      </c>
      <c r="G37" s="13">
        <f>[1]febbraio2011!$BT38</f>
        <v>12.9</v>
      </c>
      <c r="H37" s="14" t="str">
        <f>[1]febbraio2011!$BU38</f>
        <v>NNE</v>
      </c>
      <c r="I37" s="13">
        <f>[1]febbraio2011!$BW38</f>
        <v>0.66666666666666663</v>
      </c>
      <c r="J37" s="15" t="str">
        <f>[1]febbraio2011!$BX38</f>
        <v>SE</v>
      </c>
      <c r="K37" s="16">
        <f>[1]febbraio2011!$CA38</f>
        <v>77</v>
      </c>
      <c r="L37" s="17">
        <f>[1]febbraio2011!$CB38</f>
        <v>167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03"/>
      <c r="B38" s="11"/>
      <c r="C38" s="11"/>
      <c r="D38" s="11"/>
      <c r="E38" s="11"/>
      <c r="F38" s="12"/>
      <c r="G38" s="13"/>
      <c r="H38" s="14"/>
      <c r="I38" s="13"/>
      <c r="J38" s="15"/>
      <c r="K38" s="16"/>
      <c r="L38" s="17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03"/>
      <c r="B39" s="11"/>
      <c r="C39" s="11"/>
      <c r="D39" s="11"/>
      <c r="E39" s="11"/>
      <c r="F39" s="12"/>
      <c r="G39" s="13"/>
      <c r="H39" s="14"/>
      <c r="I39" s="13"/>
      <c r="J39" s="15"/>
      <c r="K39" s="16"/>
      <c r="L39" s="17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03"/>
      <c r="B40" s="11"/>
      <c r="C40" s="11"/>
      <c r="D40" s="11"/>
      <c r="E40" s="11"/>
      <c r="F40" s="12"/>
      <c r="G40" s="13"/>
      <c r="H40" s="14"/>
      <c r="I40" s="13"/>
      <c r="J40" s="15"/>
      <c r="K40" s="16"/>
      <c r="L40" s="17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03" t="s">
        <v>26</v>
      </c>
      <c r="B42" s="11">
        <f>AVERAGE(B10:B40)</f>
        <v>4.590476190476191</v>
      </c>
      <c r="C42" s="11">
        <f>AVERAGE(C10:C40)</f>
        <v>9.3071428571428552</v>
      </c>
      <c r="D42" s="11">
        <f>AVERAGE(D10:D40)</f>
        <v>0.92857142857142905</v>
      </c>
      <c r="E42" s="11">
        <f>SUM(E10:E40)</f>
        <v>38.999999999999993</v>
      </c>
      <c r="F42" s="12">
        <f>SUM(F10:F40)</f>
        <v>0</v>
      </c>
      <c r="G42" s="11">
        <f>AVERAGE(G10:G40)</f>
        <v>17.24285714285714</v>
      </c>
      <c r="H42" s="10"/>
      <c r="I42" s="11">
        <f>AVERAGE(I10:I40)</f>
        <v>3.1965773809523816</v>
      </c>
      <c r="J42" s="10"/>
      <c r="K42" s="16">
        <f>AVERAGE(K10:K40)</f>
        <v>196.32142857142858</v>
      </c>
      <c r="L42" s="17">
        <f>AVERAGE(L10:L40)</f>
        <v>448.42857142857144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03" t="s">
        <v>27</v>
      </c>
      <c r="B43" s="11">
        <f t="shared" ref="B43:G43" si="0">MAX(B10:B40)</f>
        <v>10.464583333333335</v>
      </c>
      <c r="C43" s="11">
        <f t="shared" si="0"/>
        <v>17.399999999999999</v>
      </c>
      <c r="D43" s="11">
        <f t="shared" si="0"/>
        <v>6.1</v>
      </c>
      <c r="E43" s="11">
        <f t="shared" si="0"/>
        <v>21.599999999999991</v>
      </c>
      <c r="F43" s="12">
        <f t="shared" si="0"/>
        <v>0</v>
      </c>
      <c r="G43" s="11">
        <f t="shared" si="0"/>
        <v>33.799999999999997</v>
      </c>
      <c r="H43" s="10"/>
      <c r="I43" s="11">
        <f>MAX(I10:I40)</f>
        <v>5.2333333333333325</v>
      </c>
      <c r="J43" s="10"/>
      <c r="K43" s="16">
        <f>MAX(K10:K40)</f>
        <v>309</v>
      </c>
      <c r="L43" s="17">
        <f>MAX(L10:L40)</f>
        <v>675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03" t="s">
        <v>28</v>
      </c>
      <c r="B44" s="11">
        <f t="shared" ref="B44:G44" si="1">MIN(B10:B40)</f>
        <v>1.1666666666666665</v>
      </c>
      <c r="C44" s="11">
        <f t="shared" si="1"/>
        <v>4.7</v>
      </c>
      <c r="D44" s="11">
        <f t="shared" si="1"/>
        <v>-2.4</v>
      </c>
      <c r="E44" s="11">
        <f t="shared" si="1"/>
        <v>0</v>
      </c>
      <c r="F44" s="12">
        <f t="shared" si="1"/>
        <v>0</v>
      </c>
      <c r="G44" s="11">
        <f t="shared" si="1"/>
        <v>8</v>
      </c>
      <c r="H44" s="10"/>
      <c r="I44" s="11">
        <f>MIN(I10:I40)</f>
        <v>0.36666666666666664</v>
      </c>
      <c r="J44" s="10"/>
      <c r="K44" s="16">
        <f>MIN(K10:K40)</f>
        <v>24</v>
      </c>
      <c r="L44" s="17">
        <f>MIN(L10:L40)</f>
        <v>62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[1]febbraio2011!$BU$48</f>
        <v>33.799999999999997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[1]febbraio2011!$AQ$57</f>
        <v>4.590476190476191</v>
      </c>
      <c r="D50" s="10"/>
      <c r="E50" s="9" t="s">
        <v>35</v>
      </c>
      <c r="F50" s="10"/>
      <c r="G50" s="13">
        <f>E42</f>
        <v>38.999999999999993</v>
      </c>
      <c r="H50" s="10"/>
      <c r="I50" s="10"/>
      <c r="J50" s="10"/>
      <c r="K50" s="9" t="s">
        <v>14</v>
      </c>
      <c r="L50" s="18">
        <f>[1]febbraio2011!$BU$49</f>
        <v>40590</v>
      </c>
      <c r="M50" s="10"/>
      <c r="N50" s="103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[1]febbraio2011!$AX$57</f>
        <v>3.1515889016897085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[1]febbraio2011!$BU$50</f>
        <v>16:00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[1]febbraio2011!$AQ$56</f>
        <v>9.3071428571428552</v>
      </c>
      <c r="D52" s="10"/>
      <c r="E52" s="9" t="s">
        <v>40</v>
      </c>
      <c r="F52" s="10"/>
      <c r="G52" s="13">
        <f>E43</f>
        <v>21.599999999999991</v>
      </c>
      <c r="H52" s="29">
        <f>[1]febbraio2011!$AR$61</f>
        <v>40589</v>
      </c>
      <c r="I52" s="10"/>
      <c r="J52" s="10"/>
      <c r="K52" s="9" t="s">
        <v>41</v>
      </c>
      <c r="L52" s="14" t="str">
        <f>[1]febbraio2011!$BU$51</f>
        <v>NNW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[1]febbraio2011!$AQ$55</f>
        <v>0.92857142857142905</v>
      </c>
      <c r="D53" s="10"/>
      <c r="E53" s="9" t="s">
        <v>43</v>
      </c>
      <c r="F53" s="10"/>
      <c r="G53" s="17">
        <f>F43</f>
        <v>0</v>
      </c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[1]febbraio2011!$AQ$50</f>
        <v>10.464583333333335</v>
      </c>
      <c r="D54" s="29">
        <f>[1]febbraio2011!$AR$50</f>
        <v>40580</v>
      </c>
      <c r="E54" s="9" t="s">
        <v>45</v>
      </c>
      <c r="F54" s="10"/>
      <c r="G54" s="17">
        <f>[1]febbraio2011!$AQ$66</f>
        <v>6</v>
      </c>
      <c r="H54" s="10"/>
      <c r="I54" s="10"/>
      <c r="J54" s="4" t="s">
        <v>46</v>
      </c>
      <c r="K54" s="9" t="s">
        <v>33</v>
      </c>
      <c r="L54" s="14">
        <f>I42</f>
        <v>3.1965773809523816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[1]febbraio2011!$AQ$49</f>
        <v>1.1666666666666665</v>
      </c>
      <c r="D55" s="29">
        <f>[1]febbraio2011!$AR$49</f>
        <v>40598</v>
      </c>
      <c r="E55" s="9" t="s">
        <v>48</v>
      </c>
      <c r="F55" s="10"/>
      <c r="G55" s="20">
        <f>[1]febbraio2011!$AQ$65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[1]febbraio2011!$AQ$48</f>
        <v>17.399999999999999</v>
      </c>
      <c r="D56" s="29">
        <f>[1]febbraio2011!$AR$48</f>
        <v>40580</v>
      </c>
      <c r="E56" s="10"/>
      <c r="F56" s="10"/>
      <c r="G56" s="10"/>
      <c r="H56" s="10"/>
      <c r="I56" s="10"/>
      <c r="J56" s="4" t="s">
        <v>50</v>
      </c>
      <c r="K56" s="10"/>
      <c r="L56" s="14" t="str">
        <f>[1]febbraio2011!$BW$55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[1]febbraio2011!$AQ$47</f>
        <v>-2.4</v>
      </c>
      <c r="D57" s="29" t="str">
        <f>[1]febbraio2011!$AR$47</f>
        <v>24/26-feb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[1]febbraio2011!$AQ$63</f>
        <v>9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133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03">
        <v>2011</v>
      </c>
      <c r="D63" s="103">
        <v>2010</v>
      </c>
      <c r="E63" s="103">
        <v>2009</v>
      </c>
      <c r="F63" s="103">
        <v>2008</v>
      </c>
      <c r="G63" s="103">
        <v>2007</v>
      </c>
      <c r="H63" s="103">
        <v>2006</v>
      </c>
      <c r="I63" s="103">
        <v>2005</v>
      </c>
      <c r="J63" s="103">
        <v>2004</v>
      </c>
      <c r="K63" s="103">
        <v>2003</v>
      </c>
      <c r="L63" s="103">
        <v>2002</v>
      </c>
      <c r="M63" s="103">
        <v>2001</v>
      </c>
      <c r="N63" s="103">
        <v>2000</v>
      </c>
      <c r="O63" s="103">
        <v>1999</v>
      </c>
      <c r="P63" s="103">
        <v>1998</v>
      </c>
      <c r="Q63" s="103">
        <v>1997</v>
      </c>
      <c r="R63" s="103">
        <v>1996</v>
      </c>
      <c r="S63" s="103">
        <v>1995</v>
      </c>
      <c r="T63" s="103">
        <v>1994</v>
      </c>
      <c r="U63" s="103">
        <v>1993</v>
      </c>
      <c r="V63" s="103">
        <v>1992</v>
      </c>
      <c r="W63" s="103">
        <v>1991</v>
      </c>
      <c r="X63" s="103">
        <v>1990</v>
      </c>
      <c r="Y63" s="103">
        <v>1989</v>
      </c>
      <c r="Z63" s="103" t="s">
        <v>56</v>
      </c>
    </row>
    <row r="64" spans="1:26">
      <c r="A64" s="4" t="s">
        <v>57</v>
      </c>
      <c r="B64" s="10"/>
      <c r="C64" s="11">
        <f>[1]febbraio2011!$AT$43</f>
        <v>4.590476190476191</v>
      </c>
      <c r="D64" s="11">
        <f>[2]febbraio2010!$AT$43</f>
        <v>2.3730654761904764</v>
      </c>
      <c r="E64" s="11">
        <f>[3]febbraio2009!$D$53</f>
        <v>3.2348214285714287</v>
      </c>
      <c r="F64" s="11">
        <f>[4]febbraio2008!$D$53</f>
        <v>4.149137931034482</v>
      </c>
      <c r="G64" s="11">
        <f>[5]febbraio2007!$D$53</f>
        <v>5.5669642857142856</v>
      </c>
      <c r="H64" s="11">
        <f>[6]febbraio2006!$D$53</f>
        <v>1.8830357142857146</v>
      </c>
      <c r="I64" s="11">
        <f>[7]febbraio2005!$D$53</f>
        <v>0.84642857142857131</v>
      </c>
      <c r="J64" s="11">
        <f>[8]febbraio2004!$D$53</f>
        <v>3.1594827586206899</v>
      </c>
      <c r="K64" s="11">
        <f>[9]febbraio2003!$D$53</f>
        <v>0.11160714285714292</v>
      </c>
      <c r="L64" s="11">
        <f>[10]febbraio2002!$D$53</f>
        <v>4.8330357142857148</v>
      </c>
      <c r="M64" s="11">
        <f>[11]febbraio2001!$D$53</f>
        <v>4.4446428571428571</v>
      </c>
      <c r="N64" s="11">
        <f>[12]febbraio2000!$D$53</f>
        <v>4.5775862068965507</v>
      </c>
      <c r="O64" s="11">
        <f>[13]febbraio99!$D$53</f>
        <v>2.8517857142857141</v>
      </c>
      <c r="P64" s="11">
        <f>[14]febbraio98!$D$50</f>
        <v>4.6607142857142856</v>
      </c>
      <c r="Q64" s="11">
        <f>[15]febbraio97!$D$53</f>
        <v>3.9464285714285716</v>
      </c>
      <c r="R64" s="11">
        <f>[16]febbraio96!$D$51</f>
        <v>0.53448275862068961</v>
      </c>
      <c r="S64" s="11">
        <f>[17]febbraio95!$D$51</f>
        <v>4.1517857142857144</v>
      </c>
      <c r="T64" s="11">
        <f>[18]febbraio94!$D$51</f>
        <v>1.1160714285714286</v>
      </c>
      <c r="U64" s="11">
        <f>[19]febbraio93!$D$51</f>
        <v>2.2410714285714284</v>
      </c>
      <c r="V64" s="11">
        <f>[20]febbraio92!$D$51</f>
        <v>3.1293103448275863</v>
      </c>
      <c r="W64" s="11">
        <f>[21]febbraio91!$D$51</f>
        <v>0.5</v>
      </c>
      <c r="X64" s="11">
        <f>[22]febbraio90!$D$51</f>
        <v>7.1607142857142856</v>
      </c>
      <c r="Y64" s="11"/>
      <c r="Z64" s="11">
        <f>AVERAGE(C64:Y64)</f>
        <v>3.1846658549783551</v>
      </c>
    </row>
    <row r="65" spans="1:26">
      <c r="A65" s="4" t="s">
        <v>58</v>
      </c>
      <c r="B65" s="10"/>
      <c r="C65" s="11">
        <f>[1]febbraio2011!$AX$57</f>
        <v>3.1515889016897085</v>
      </c>
      <c r="D65" s="11">
        <f>[2]febbraio2010!$AX$57</f>
        <v>1.118353974654378</v>
      </c>
      <c r="E65" s="11">
        <f>[3]febbraio2009!$I$53</f>
        <v>2.12628168202765</v>
      </c>
      <c r="F65" s="11">
        <f>[4]febbraio2008!$I$53</f>
        <v>3.8592463848720797</v>
      </c>
      <c r="G65" s="11">
        <f>[5]febbraio2007!$I$53</f>
        <v>5.2467885944700452</v>
      </c>
      <c r="H65" s="11">
        <f>[6]febbraio2006!$I$53</f>
        <v>1.0778081797235024</v>
      </c>
      <c r="I65" s="11">
        <f>[7]febbraio2005!$I$53</f>
        <v>1.280069124423963</v>
      </c>
      <c r="J65" s="11">
        <f>[8]febbraio2004!$I$53</f>
        <v>2.4656284760845386</v>
      </c>
      <c r="K65" s="11">
        <f>[9]febbraio2003!$I$53</f>
        <v>1.0457229262672814</v>
      </c>
      <c r="L65" s="11">
        <f>[10]febbraio2002!$I$53</f>
        <v>2.8915178571428575</v>
      </c>
      <c r="M65" s="11">
        <f>[11]febbraio2001!$I$53</f>
        <v>3.0420794930875577</v>
      </c>
      <c r="N65" s="11">
        <f>[12]febbraio2000!$I$53</f>
        <v>2.9000834260289206</v>
      </c>
      <c r="O65" s="11">
        <f>[13]febbraio99!$I$53</f>
        <v>3.0327476958525348</v>
      </c>
      <c r="P65" s="11">
        <f>[14]febbraio98!$I$53</f>
        <v>2.9432603686635943</v>
      </c>
      <c r="Q65" s="11">
        <f>[15]febbraio97!$I$53</f>
        <v>3.0296658986175116</v>
      </c>
      <c r="R65" s="11">
        <f>[16]febbraio96!$I$53</f>
        <v>1.1946607341490545</v>
      </c>
      <c r="S65" s="11">
        <f>[17]febbraio95!$I$53</f>
        <v>2.3984735023041477</v>
      </c>
      <c r="T65" s="11">
        <f>[18]febbraio94!$I$53</f>
        <v>1.7677131336405529</v>
      </c>
      <c r="U65" s="11">
        <f>[19]febbraio93!$I$53</f>
        <v>2.1447292626728109</v>
      </c>
      <c r="V65" s="11">
        <f>[20]febbraio92!$I$53</f>
        <v>1.9396551724137931</v>
      </c>
      <c r="W65" s="11">
        <f>[21]febbraio91!$I$53</f>
        <v>0.93951612903225812</v>
      </c>
      <c r="X65" s="11">
        <f>[22]febbraio90!$I$53</f>
        <v>5.3464861751152073</v>
      </c>
      <c r="Y65" s="11"/>
      <c r="Z65" s="11">
        <f t="shared" ref="Z65:Z80" si="2">AVERAGE(C65:Y65)</f>
        <v>2.4973671405879068</v>
      </c>
    </row>
    <row r="66" spans="1:26">
      <c r="A66" s="4" t="s">
        <v>59</v>
      </c>
      <c r="B66" s="10"/>
      <c r="C66" s="11">
        <f>[1]febbraio2011!$AR$43</f>
        <v>9.3071428571428552</v>
      </c>
      <c r="D66" s="11">
        <f>[2]febbraio2010!$AR$43</f>
        <v>6.1714285714285699</v>
      </c>
      <c r="E66" s="11">
        <f>'[24]sint2009-02'!$C$40</f>
        <v>10.046428571428569</v>
      </c>
      <c r="F66" s="11">
        <f>'[25]sint2008-02'!$C$40</f>
        <v>10.472413793103449</v>
      </c>
      <c r="G66" s="11">
        <f>'[26]sint2007-02'!$C$40</f>
        <v>11.939285714285717</v>
      </c>
      <c r="H66" s="11">
        <f>'[27]sint2006-02'!$C$40</f>
        <v>7.7178571428571443</v>
      </c>
      <c r="I66" s="11">
        <f>'[28]sint2005-02'!$C$40</f>
        <v>7.6571428571428575</v>
      </c>
      <c r="J66" s="11">
        <f>'[29]sint2004-02'!$C$40</f>
        <v>9.6137931034482751</v>
      </c>
      <c r="K66" s="11">
        <f>'[30]sint2003-02'!$C$40</f>
        <v>5.882142857142858</v>
      </c>
      <c r="L66" s="11">
        <f>'[31]sint2002-02'!$C$40</f>
        <v>11.335714285714287</v>
      </c>
      <c r="M66" s="11">
        <f>'[32]sint2001-02'!$C$40</f>
        <v>10.835714285714287</v>
      </c>
      <c r="N66" s="11">
        <f>'[33]sint2000-02'!$C$40</f>
        <v>11.689655172413797</v>
      </c>
      <c r="O66" s="11">
        <f>[34]febb99!$C$40</f>
        <v>10.532142857142855</v>
      </c>
      <c r="P66" s="11">
        <f>[35]febbraio98!$C$40</f>
        <v>13.214285714285714</v>
      </c>
      <c r="Q66" s="11">
        <f>'[23]sint02-97'!$C$37</f>
        <v>11.035714285714286</v>
      </c>
      <c r="R66" s="11">
        <f>[16]febbraio96!$D$50</f>
        <v>6.5862068965517242</v>
      </c>
      <c r="S66" s="11">
        <f>[17]febbraio95!$D$50</f>
        <v>11.035714285714286</v>
      </c>
      <c r="T66" s="11">
        <f>[18]febbraio94!$D$50</f>
        <v>6.6428571428571432</v>
      </c>
      <c r="U66" s="11">
        <f>[19]febbraio93!$D$50</f>
        <v>10.285714285714286</v>
      </c>
      <c r="V66" s="11">
        <f>[20]febbraio92!$D$50</f>
        <v>11.172413793103448</v>
      </c>
      <c r="W66" s="11">
        <f>[21]febbraio91!$D$50</f>
        <v>7.3928571428571432</v>
      </c>
      <c r="X66" s="11">
        <f>[22]febbraio90!$D$50</f>
        <v>10.821428571428571</v>
      </c>
      <c r="Y66" s="11"/>
      <c r="Z66" s="11">
        <f t="shared" si="2"/>
        <v>9.6085479175996404</v>
      </c>
    </row>
    <row r="67" spans="1:26">
      <c r="A67" s="4" t="s">
        <v>60</v>
      </c>
      <c r="B67" s="10"/>
      <c r="C67" s="11">
        <f>[1]febbraio2011!$AP$43</f>
        <v>0.92857142857142905</v>
      </c>
      <c r="D67" s="11">
        <f>[2]febbraio2010!$AP101</f>
        <v>0</v>
      </c>
      <c r="E67" s="11">
        <f>'[24]sint2009-02'!$B$40</f>
        <v>-0.77500000000000013</v>
      </c>
      <c r="F67" s="11">
        <f>'[25]sint2008-02'!$B$40</f>
        <v>0.22068965517241396</v>
      </c>
      <c r="G67" s="11">
        <f>'[26]sint2007-02'!$B$40</f>
        <v>1.3785714285714286</v>
      </c>
      <c r="H67" s="11">
        <f>'[27]sint2006-02'!$B$40</f>
        <v>-1.6</v>
      </c>
      <c r="I67" s="11">
        <f>'[28]sint2005-02'!$B$40</f>
        <v>-3.1821428571428574</v>
      </c>
      <c r="J67" s="11">
        <f>'[29]sint2004-02'!$B$40</f>
        <v>-0.7931034482758621</v>
      </c>
      <c r="K67" s="11">
        <f>'[30]sint2003-02'!$B$40</f>
        <v>-3.6750000000000003</v>
      </c>
      <c r="L67" s="11">
        <f>'[31]sint2002-02'!$B$40</f>
        <v>0.86071428571428588</v>
      </c>
      <c r="M67" s="11">
        <f>'[32]sint2001-02'!$B$40</f>
        <v>0.38928571428571418</v>
      </c>
      <c r="N67" s="11">
        <f>'[33]sint2000-02'!$B$40</f>
        <v>0.14137931034482765</v>
      </c>
      <c r="O67" s="11">
        <f>[34]febb99!$B$40</f>
        <v>-1.9785714285714284</v>
      </c>
      <c r="P67" s="11">
        <f>[35]febbraio98!$B$40</f>
        <v>-0.75</v>
      </c>
      <c r="Q67" s="11">
        <f>'[23]sint02-97'!$B$37</f>
        <v>-0.5</v>
      </c>
      <c r="R67" s="11">
        <f>[16]febbraio96!$D$49</f>
        <v>-3.4827586206896552</v>
      </c>
      <c r="S67" s="11">
        <f>[17]febbraio95!$D$49</f>
        <v>0</v>
      </c>
      <c r="T67" s="11">
        <f>[18]febbraio94!$D$49</f>
        <v>-2.7142857142857144</v>
      </c>
      <c r="U67" s="11">
        <f>[19]febbraio93!$D$49</f>
        <v>-2.6428571428571428</v>
      </c>
      <c r="V67" s="11">
        <f>[20]febbraio92!$D$49</f>
        <v>-1.6206896551724137</v>
      </c>
      <c r="W67" s="11">
        <f>[21]febbraio91!$D$49</f>
        <v>-3.5357142857142856</v>
      </c>
      <c r="X67" s="11">
        <f>[22]febbraio90!$D$49</f>
        <v>3.5</v>
      </c>
      <c r="Y67" s="11"/>
      <c r="Z67" s="11">
        <f t="shared" si="2"/>
        <v>-0.90140506045678448</v>
      </c>
    </row>
    <row r="68" spans="1:26">
      <c r="A68" s="4" t="s">
        <v>61</v>
      </c>
      <c r="B68" s="10"/>
      <c r="C68" s="11">
        <f>[1]febbraio2011!$AR$44</f>
        <v>17.399999999999999</v>
      </c>
      <c r="D68" s="11">
        <f>[2]febbraio2010!$AR$44</f>
        <v>13.2</v>
      </c>
      <c r="E68" s="11">
        <f>[3]febbraio2009!$D$44</f>
        <v>16.600000000000001</v>
      </c>
      <c r="F68" s="11">
        <f>[4]febbraio2008!$D$44</f>
        <v>15.8</v>
      </c>
      <c r="G68" s="11">
        <f>[5]febbraio2007!$D$44</f>
        <v>18.2</v>
      </c>
      <c r="H68" s="11">
        <f>[6]febbraio2006!$D$44</f>
        <v>15.4</v>
      </c>
      <c r="I68" s="11">
        <f>[7]febbraio2005!$D$44</f>
        <v>15.6</v>
      </c>
      <c r="J68" s="11">
        <f>[8]febbraio2004!$D$44</f>
        <v>17.3</v>
      </c>
      <c r="K68" s="11">
        <f>[9]febbraio2003!$D$44</f>
        <v>12.1</v>
      </c>
      <c r="L68" s="11">
        <f>[10]febbraio2002!$D$44</f>
        <v>18</v>
      </c>
      <c r="M68" s="11">
        <f>[11]febbraio2001!$D$44</f>
        <v>19.7</v>
      </c>
      <c r="N68" s="11">
        <f>[12]febbraio2000!$D$44</f>
        <v>17.2</v>
      </c>
      <c r="O68" s="11">
        <f>[13]febbraio99!$D$44</f>
        <v>20.2</v>
      </c>
      <c r="P68" s="11">
        <f>[14]febbraio98!$D$41</f>
        <v>23</v>
      </c>
      <c r="Q68" s="11">
        <f>[15]febbraio97!$D$44</f>
        <v>17</v>
      </c>
      <c r="R68" s="11">
        <f>[16]febbraio96!$D$44</f>
        <v>20</v>
      </c>
      <c r="S68" s="11">
        <f>[17]febbraio95!$D$44</f>
        <v>21</v>
      </c>
      <c r="T68" s="11">
        <f>[18]febbraio94!$D$44</f>
        <v>16</v>
      </c>
      <c r="U68" s="11">
        <f>[19]febbraio93!$D$44</f>
        <v>16</v>
      </c>
      <c r="V68" s="11">
        <f>[20]febbraio92!$D$44</f>
        <v>17</v>
      </c>
      <c r="W68" s="11">
        <f>[21]febbraio91!$D$44</f>
        <v>18</v>
      </c>
      <c r="X68" s="11">
        <f>[22]febbraio90!$D$44</f>
        <v>19</v>
      </c>
      <c r="Y68" s="11"/>
      <c r="Z68" s="11">
        <f t="shared" si="2"/>
        <v>17.440909090909088</v>
      </c>
    </row>
    <row r="69" spans="1:26">
      <c r="A69" s="4" t="s">
        <v>62</v>
      </c>
      <c r="B69" s="10"/>
      <c r="C69" s="11">
        <f>[1]febbraio2011!$AP$45</f>
        <v>-2.4</v>
      </c>
      <c r="D69" s="11">
        <f>[2]febbraio2010!$AP$45</f>
        <v>-6.7</v>
      </c>
      <c r="E69" s="11">
        <f>[3]febbraio2009!$D$43</f>
        <v>-5.5</v>
      </c>
      <c r="F69" s="11">
        <f>[4]febbraio2008!$D$43</f>
        <v>-5.6</v>
      </c>
      <c r="G69" s="11">
        <f>[5]febbraio2007!$D$43</f>
        <v>-1.7</v>
      </c>
      <c r="H69" s="11">
        <f>[6]febbraio2006!$D$43</f>
        <v>-6</v>
      </c>
      <c r="I69" s="11">
        <f>[7]febbraio2005!$D$43</f>
        <v>-6.5</v>
      </c>
      <c r="J69" s="11">
        <f>[8]febbraio2004!$D$43</f>
        <v>-6</v>
      </c>
      <c r="K69" s="11">
        <f>[9]febbraio2003!$D$43</f>
        <v>-7.7</v>
      </c>
      <c r="L69" s="11">
        <f>[10]febbraio2002!$D$43</f>
        <v>-3.4</v>
      </c>
      <c r="M69" s="11">
        <f>[11]febbraio2001!$D$43</f>
        <v>-5.4</v>
      </c>
      <c r="N69" s="11">
        <f>[12]febbraio2000!$D$43</f>
        <v>-3.5</v>
      </c>
      <c r="O69" s="11">
        <f>[13]febbraio99!$D$43</f>
        <v>-7.8</v>
      </c>
      <c r="P69" s="11">
        <f>[14]febbraio98!$D$40</f>
        <v>-8</v>
      </c>
      <c r="Q69" s="11">
        <f>[15]febbraio97!$D$43</f>
        <v>-6</v>
      </c>
      <c r="R69" s="11">
        <f>[16]febbraio96!$D$43</f>
        <v>-8</v>
      </c>
      <c r="S69" s="11">
        <f>[17]febbraio95!$D$43</f>
        <v>-4</v>
      </c>
      <c r="T69" s="11">
        <f>[18]febbraio94!$D$43</f>
        <v>-11</v>
      </c>
      <c r="U69" s="11">
        <f>[19]febbraio93!$D$43</f>
        <v>-10</v>
      </c>
      <c r="V69" s="11">
        <f>[20]febbraio92!$D$43</f>
        <v>-8</v>
      </c>
      <c r="W69" s="11">
        <f>[21]febbraio91!$D$43</f>
        <v>-12</v>
      </c>
      <c r="X69" s="11">
        <f>[22]febbraio90!$D$43</f>
        <v>0</v>
      </c>
      <c r="Y69" s="11"/>
      <c r="Z69" s="11">
        <f t="shared" si="2"/>
        <v>-6.1454545454545446</v>
      </c>
    </row>
    <row r="70" spans="1:26">
      <c r="A70" s="4" t="s">
        <v>63</v>
      </c>
      <c r="B70" s="10"/>
      <c r="C70" s="11">
        <f>[1]febbraio2011!$AU$43</f>
        <v>8.3785714285714263</v>
      </c>
      <c r="D70" s="11">
        <f>[2]febbraio2010!$AU$43</f>
        <v>7.0607142857142859</v>
      </c>
      <c r="E70" s="11">
        <f>'[24]sint2009-02'!$E$40</f>
        <v>10.821428571428571</v>
      </c>
      <c r="F70" s="11">
        <f>'[25]sint2008-02'!$E$40</f>
        <v>10.251724137931033</v>
      </c>
      <c r="G70" s="11">
        <f>'[26]sint2007-02'!$E$40</f>
        <v>10.560714285714285</v>
      </c>
      <c r="H70" s="11">
        <f>'[27]sint2006-02'!$E$40</f>
        <v>9.3178571428571448</v>
      </c>
      <c r="I70" s="11">
        <f>'[28]sint2005-02'!$E$40</f>
        <v>10.839285714285717</v>
      </c>
      <c r="J70" s="11">
        <f>'[29]sint2004-02'!$E$40</f>
        <v>10.406896551724135</v>
      </c>
      <c r="K70" s="11">
        <f>'[30]sint2003-02'!$E$40</f>
        <v>9.5571428571428552</v>
      </c>
      <c r="L70" s="11">
        <f>'[31]sint2002-02'!$E$40</f>
        <v>10.475</v>
      </c>
      <c r="M70" s="11">
        <f>'[32]sint2001-02'!$E$40</f>
        <v>10.446428571428571</v>
      </c>
      <c r="N70" s="11">
        <f>'[33]sint2000-02'!$E$40</f>
        <v>11.548275862068969</v>
      </c>
      <c r="O70" s="11">
        <f>[13]febbraio99!$D$54</f>
        <v>12.510714285714288</v>
      </c>
      <c r="P70" s="11">
        <f>[14]febbraio98!$D$51</f>
        <v>13.964285714285714</v>
      </c>
      <c r="Q70" s="11">
        <f>'[23]sint02-97'!$E$37</f>
        <v>11.535714285714286</v>
      </c>
      <c r="R70" s="11">
        <f>[16]febbraio96!$D$52</f>
        <v>10.068965517241379</v>
      </c>
      <c r="S70" s="11">
        <f>[17]febbraio95!$D$52</f>
        <v>11.035714285714286</v>
      </c>
      <c r="T70" s="11">
        <f>[18]febbraio94!$D$52</f>
        <v>9.3571428571428577</v>
      </c>
      <c r="U70" s="11">
        <f>[19]febbraio93!$D$52</f>
        <v>12.928571428571429</v>
      </c>
      <c r="V70" s="11">
        <f>[20]febbraio92!$D$52</f>
        <v>12.793103448275861</v>
      </c>
      <c r="W70" s="11">
        <f>[21]febbraio91!$D$52</f>
        <v>10.928571428571429</v>
      </c>
      <c r="X70" s="11">
        <f>[22]febbraio90!$D$52</f>
        <v>7.3214285714285712</v>
      </c>
      <c r="Y70" s="11"/>
      <c r="Z70" s="11">
        <f t="shared" si="2"/>
        <v>10.550375055978504</v>
      </c>
    </row>
    <row r="71" spans="1:26">
      <c r="A71" s="4" t="s">
        <v>64</v>
      </c>
      <c r="B71" s="10"/>
      <c r="C71" s="13">
        <f>[1]febbraio2011!$BN$43</f>
        <v>38.999999999999993</v>
      </c>
      <c r="D71" s="13">
        <f>[2]febbraio2010!$BN$43</f>
        <v>62.199999999999996</v>
      </c>
      <c r="E71" s="17">
        <f>[3]febbraio2009!$D$55</f>
        <v>124</v>
      </c>
      <c r="F71" s="17">
        <f>[4]febbraio2008!$D$55</f>
        <v>30</v>
      </c>
      <c r="G71" s="17">
        <f>[5]febbraio2007!$D$55</f>
        <v>2</v>
      </c>
      <c r="H71" s="17">
        <f>[6]febbraio2006!$D$55</f>
        <v>92</v>
      </c>
      <c r="I71" s="17">
        <f>[7]febbraio2005!$D$55</f>
        <v>15</v>
      </c>
      <c r="J71" s="17">
        <f>[8]febbraio2004!$D$55</f>
        <v>54</v>
      </c>
      <c r="K71" s="17">
        <f>[9]febbraio2003!$D$55</f>
        <v>20</v>
      </c>
      <c r="L71" s="17">
        <f>[10]febbraio2002!$D$55</f>
        <v>202</v>
      </c>
      <c r="M71" s="17">
        <f>[11]febbraio2001!$D$55</f>
        <v>54</v>
      </c>
      <c r="N71" s="17">
        <f>[12]febbraio2000!$D$55</f>
        <v>2</v>
      </c>
      <c r="O71" s="17">
        <f>[13]febbraio99!$D$55</f>
        <v>0</v>
      </c>
      <c r="P71" s="12">
        <f>[14]febbraio98!$D$52</f>
        <v>52</v>
      </c>
      <c r="Q71" s="12">
        <f>[15]febbraio97!$D$54</f>
        <v>0</v>
      </c>
      <c r="R71" s="12">
        <f>[16]febbraio96!$D$55</f>
        <v>37</v>
      </c>
      <c r="S71" s="12">
        <f>[17]febbraio95!$D$55</f>
        <v>33</v>
      </c>
      <c r="T71" s="12">
        <f>[18]febbraio94!$D$55</f>
        <v>188</v>
      </c>
      <c r="U71" s="12">
        <f>[19]febbraio93!$D$55</f>
        <v>20</v>
      </c>
      <c r="V71" s="12">
        <f>[20]febbraio92!$D$55</f>
        <v>26</v>
      </c>
      <c r="W71" s="12">
        <f>[21]febbraio91!$D$55</f>
        <v>25</v>
      </c>
      <c r="X71" s="12"/>
      <c r="Y71" s="12"/>
      <c r="Z71" s="11">
        <f t="shared" si="2"/>
        <v>51.295238095238098</v>
      </c>
    </row>
    <row r="72" spans="1:26">
      <c r="A72" s="4" t="s">
        <v>65</v>
      </c>
      <c r="B72" s="10"/>
      <c r="C72" s="17">
        <f>[1]febbraio2011!$BO$43</f>
        <v>0</v>
      </c>
      <c r="D72" s="17">
        <f>[2]febbraio2010!$BO$43</f>
        <v>20</v>
      </c>
      <c r="E72" s="17">
        <f>[3]febbraio2009!$D$56</f>
        <v>13</v>
      </c>
      <c r="F72" s="17">
        <f>[4]febbraio2008!$D$56</f>
        <v>0</v>
      </c>
      <c r="G72" s="17">
        <f>[5]febbraio2007!$D$56</f>
        <v>0</v>
      </c>
      <c r="H72" s="17">
        <f>[6]febbraio2006!$D$56</f>
        <v>0</v>
      </c>
      <c r="I72" s="17">
        <f>[7]febbraio2005!$D$56</f>
        <v>14</v>
      </c>
      <c r="J72" s="17">
        <f>[8]febbraio2004!$D$56</f>
        <v>80</v>
      </c>
      <c r="K72" s="17">
        <f>[9]febbraio2003!$D$56</f>
        <v>14</v>
      </c>
      <c r="L72" s="17">
        <f>[10]febbraio2002!$D$56</f>
        <v>2</v>
      </c>
      <c r="M72" s="17">
        <f>[11]febbraio2001!$D$56</f>
        <v>20</v>
      </c>
      <c r="N72" s="17">
        <f>[12]febbraio2000!$D$56</f>
        <v>0</v>
      </c>
      <c r="O72" s="17">
        <f>[13]febbraio99!$D$56</f>
        <v>0</v>
      </c>
      <c r="P72" s="12">
        <f>[14]febbraio98!$D$53</f>
        <v>0</v>
      </c>
      <c r="Q72" s="12">
        <f>[15]febbraio97!$D$55</f>
        <v>0</v>
      </c>
      <c r="R72" s="12">
        <f>[16]febbraio96!$D$56</f>
        <v>35</v>
      </c>
      <c r="S72" s="12">
        <f>[17]febbraio95!$D$56</f>
        <v>0</v>
      </c>
      <c r="T72" s="12">
        <f>[18]febbraio94!$D$56</f>
        <v>22</v>
      </c>
      <c r="U72" s="12">
        <f>[19]febbraio93!$D$56</f>
        <v>9</v>
      </c>
      <c r="V72" s="12">
        <f>[20]febbraio92!$D$56</f>
        <v>0</v>
      </c>
      <c r="W72" s="12">
        <f>[21]febbraio91!$D$56</f>
        <v>27</v>
      </c>
      <c r="X72" s="12"/>
      <c r="Y72" s="12"/>
      <c r="Z72" s="12">
        <f t="shared" si="2"/>
        <v>12.19047619047619</v>
      </c>
    </row>
    <row r="73" spans="1:26">
      <c r="A73" s="4" t="s">
        <v>66</v>
      </c>
      <c r="B73" s="10"/>
      <c r="C73" s="17">
        <f>[1]febbraio2011!$AQ$66</f>
        <v>6</v>
      </c>
      <c r="D73" s="17">
        <f>[2]febbraio2010!$AQ$66</f>
        <v>13</v>
      </c>
      <c r="E73" s="17">
        <f>'[24]sint2009-02'!$D$92</f>
        <v>7</v>
      </c>
      <c r="F73" s="17">
        <f>'[25]sint2008-02'!$D$92</f>
        <v>2</v>
      </c>
      <c r="G73" s="17">
        <f>'[26]sint2007-02'!$D$92</f>
        <v>1</v>
      </c>
      <c r="H73" s="17">
        <f>'[27]sint2006-02'!$D$92</f>
        <v>5</v>
      </c>
      <c r="I73" s="17">
        <f>'[28]sint2005-02'!$D$91</f>
        <v>4</v>
      </c>
      <c r="J73" s="17">
        <f>'[29]sint2004-02'!$D$91</f>
        <v>6</v>
      </c>
      <c r="K73" s="17">
        <f>'[30]sint2003-02'!$D$91</f>
        <v>8</v>
      </c>
      <c r="L73" s="17">
        <f>'[31]sint2002-02'!$D$91</f>
        <v>6</v>
      </c>
      <c r="M73" s="17">
        <f>'[32]sint2001-02'!$D$91</f>
        <v>5</v>
      </c>
      <c r="N73" s="17">
        <f>'[33]sint2000-02'!$D$91</f>
        <v>1</v>
      </c>
      <c r="O73" s="17">
        <f>[34]febb99!$D$91</f>
        <v>0</v>
      </c>
      <c r="P73" s="12">
        <f>[35]febbraio98!$D$89</f>
        <v>2</v>
      </c>
      <c r="Q73" s="12">
        <f>'[23]sint02-97'!$D$84</f>
        <v>0</v>
      </c>
      <c r="R73" s="12">
        <f>[16]febbraio96!$D$60</f>
        <v>8</v>
      </c>
      <c r="S73" s="12">
        <f>[17]febbraio95!$D$60</f>
        <v>5</v>
      </c>
      <c r="T73" s="12">
        <f>[18]febbraio94!$D$60</f>
        <v>6</v>
      </c>
      <c r="U73" s="12">
        <f>[19]febbraio93!$D$60</f>
        <v>4</v>
      </c>
      <c r="V73" s="12">
        <f>[20]febbraio92!$D$60</f>
        <v>2</v>
      </c>
      <c r="W73" s="12">
        <f>[21]febbraio91!$D$60</f>
        <v>4</v>
      </c>
      <c r="X73" s="12"/>
      <c r="Y73" s="12"/>
      <c r="Z73" s="12">
        <f t="shared" si="2"/>
        <v>4.5238095238095237</v>
      </c>
    </row>
    <row r="74" spans="1:26">
      <c r="A74" s="4" t="s">
        <v>67</v>
      </c>
      <c r="B74" s="10"/>
      <c r="C74" s="17">
        <f>[1]febbraio2011!$AQ$63</f>
        <v>9</v>
      </c>
      <c r="D74" s="17">
        <f>[2]febbraio2010!$AQ$63</f>
        <v>17</v>
      </c>
      <c r="E74" s="17">
        <f>[3]febbraio2009!$D$59</f>
        <v>17</v>
      </c>
      <c r="F74" s="17">
        <f>[4]febbraio2008!$D$59</f>
        <v>15</v>
      </c>
      <c r="G74" s="17">
        <f>[5]febbraio2007!$D$59</f>
        <v>7</v>
      </c>
      <c r="H74" s="17">
        <f>[6]febbraio2006!$D$59</f>
        <v>19</v>
      </c>
      <c r="I74" s="17">
        <f>[7]febbraio2005!$D$59</f>
        <v>26</v>
      </c>
      <c r="J74" s="17">
        <f>[8]febbraio2004!$D$59</f>
        <v>14</v>
      </c>
      <c r="K74" s="17">
        <f>[9]febbraio2003!$D$59</f>
        <v>28</v>
      </c>
      <c r="L74" s="17">
        <f>[10]febbraio2002!$D$59</f>
        <v>8</v>
      </c>
      <c r="M74" s="17">
        <f>[11]febbraio2001!$D$59</f>
        <v>8</v>
      </c>
      <c r="N74" s="17">
        <f>[12]febbraio2000!$D$59</f>
        <v>12</v>
      </c>
      <c r="O74" s="17">
        <f>[13]febbraio99!$D$59</f>
        <v>20</v>
      </c>
      <c r="P74" s="17">
        <f>[14]febbraio98!$D$59</f>
        <v>11</v>
      </c>
      <c r="Q74" s="17">
        <f>[15]febbraio97!$D$59</f>
        <v>17</v>
      </c>
      <c r="R74" s="17">
        <f>[16]febbraio96!$D$62</f>
        <v>28</v>
      </c>
      <c r="S74" s="17">
        <f>[17]febbraio95!$D$62</f>
        <v>13</v>
      </c>
      <c r="T74" s="17">
        <f>[18]febbraio94!$D$62</f>
        <v>20</v>
      </c>
      <c r="U74" s="17">
        <f>[19]febbraio93!$D$62</f>
        <v>21</v>
      </c>
      <c r="V74" s="17">
        <f>[20]febbraio92!$D$62</f>
        <v>16</v>
      </c>
      <c r="W74" s="17">
        <f>[21]febbraio91!$D$62</f>
        <v>21</v>
      </c>
      <c r="X74" s="17">
        <f>[22]febbraio90!$D$59</f>
        <v>0</v>
      </c>
      <c r="Y74" s="17"/>
      <c r="Z74" s="12">
        <f t="shared" si="2"/>
        <v>15.772727272727273</v>
      </c>
    </row>
    <row r="75" spans="1:26">
      <c r="A75" s="4" t="s">
        <v>68</v>
      </c>
      <c r="B75" s="10"/>
      <c r="C75" s="13">
        <f>[1]febbraio2011!$AW$59</f>
        <v>48.599999999999994</v>
      </c>
      <c r="D75" s="13">
        <f>[2]febbraio2010!$AW$59</f>
        <v>83.6</v>
      </c>
      <c r="E75" s="17">
        <f>'[24]sint2009-02'!$I$90</f>
        <v>178</v>
      </c>
      <c r="F75" s="17">
        <f>'[25]sint2008-02'!$I$90</f>
        <v>124</v>
      </c>
      <c r="G75" s="17">
        <f>'[26]sint2007-02'!$I$90</f>
        <v>35</v>
      </c>
      <c r="H75" s="17">
        <f>'[27]sint2006-02'!$I$90</f>
        <v>168</v>
      </c>
      <c r="I75" s="17">
        <f>'[28]sint2005-02'!$I$89</f>
        <v>15</v>
      </c>
      <c r="J75" s="17">
        <f>'[29]sint2004-02'!$I$89</f>
        <v>72</v>
      </c>
      <c r="K75" s="17">
        <f>'[30]sint2003-02'!$I$89</f>
        <v>57</v>
      </c>
      <c r="L75" s="17">
        <f>'[31]sint2002-02'!$I$89</f>
        <v>218</v>
      </c>
      <c r="M75" s="17">
        <f>'[32]sint2001-02'!$I$89</f>
        <v>134</v>
      </c>
      <c r="N75" s="17">
        <f>'[33]sint2000-02'!$I$89</f>
        <v>2</v>
      </c>
      <c r="O75" s="17">
        <f>[34]febb99!$I$89</f>
        <v>133</v>
      </c>
      <c r="P75" s="17">
        <f>[35]febbraio98!$I$89</f>
        <v>44.857142857142854</v>
      </c>
      <c r="Q75" s="17">
        <f>'[23]sint02-97'!$I$82</f>
        <v>105</v>
      </c>
      <c r="R75" s="17">
        <f>[16]febbraio96!$I$55</f>
        <v>274</v>
      </c>
      <c r="S75" s="17">
        <f>[17]febbraio95!$I$55</f>
        <v>35</v>
      </c>
      <c r="T75" s="17">
        <f>[18]febbraio94!$I$55</f>
        <v>404</v>
      </c>
      <c r="U75" s="17">
        <f>[19]febbraio93!$I$55</f>
        <v>21</v>
      </c>
      <c r="V75" s="17">
        <f>[20]febbraio92!$I$55</f>
        <v>65</v>
      </c>
      <c r="W75" s="17">
        <f>[21]febbraio91!$I$55</f>
        <v>93</v>
      </c>
      <c r="X75" s="17"/>
      <c r="Y75" s="10"/>
      <c r="Z75" s="11">
        <f t="shared" si="2"/>
        <v>110.00272108843538</v>
      </c>
    </row>
    <row r="76" spans="1:26">
      <c r="A76" s="4" t="s">
        <v>69</v>
      </c>
      <c r="B76" s="10"/>
      <c r="C76" s="17">
        <f>[1]febbraio2011!$AW$60</f>
        <v>7</v>
      </c>
      <c r="D76" s="17">
        <f>[2]febbraio2010!$AW$60</f>
        <v>25</v>
      </c>
      <c r="E76" s="17">
        <f>'[24]sint2009-02'!$I$91</f>
        <v>38</v>
      </c>
      <c r="F76" s="17">
        <f>'[25]sint2008-02'!$I$91</f>
        <v>6</v>
      </c>
      <c r="G76" s="17">
        <f>'[26]sint2007-02'!$I$91</f>
        <v>0</v>
      </c>
      <c r="H76" s="17">
        <f>'[27]sint2006-02'!$I$91</f>
        <v>21</v>
      </c>
      <c r="I76" s="17">
        <f>'[28]sint2005-02'!$I$90</f>
        <v>18</v>
      </c>
      <c r="J76" s="17">
        <f>'[29]sint2004-02'!$I$90</f>
        <v>86</v>
      </c>
      <c r="K76" s="17">
        <f>'[30]sint2003-02'!$I$90</f>
        <v>23</v>
      </c>
      <c r="L76" s="17">
        <f>'[31]sint2002-02'!$I$90</f>
        <v>2</v>
      </c>
      <c r="M76" s="17">
        <f>'[32]sint2001-02'!$I$90</f>
        <v>33</v>
      </c>
      <c r="N76" s="17">
        <f>'[33]sint2000-02'!$I$90</f>
        <v>0</v>
      </c>
      <c r="O76" s="17">
        <f>[34]febb99!$I$90</f>
        <v>0</v>
      </c>
      <c r="P76" s="17">
        <f>[35]febbraio98!$I$90</f>
        <v>5</v>
      </c>
      <c r="Q76" s="17">
        <f>'[23]sint02-97'!$I$83</f>
        <v>17</v>
      </c>
      <c r="R76" s="17">
        <f>[16]febbraio96!$I$56</f>
        <v>54</v>
      </c>
      <c r="S76" s="17">
        <f>[17]febbraio95!$I$56</f>
        <v>12</v>
      </c>
      <c r="T76" s="17">
        <f>[18]febbraio94!$I$56</f>
        <v>28</v>
      </c>
      <c r="U76" s="17">
        <f>[19]febbraio93!$I$56</f>
        <v>9</v>
      </c>
      <c r="V76" s="17">
        <f>[20]febbraio92!$I$56</f>
        <v>8</v>
      </c>
      <c r="W76" s="17">
        <f>[21]febbraio91!$I$56</f>
        <v>32</v>
      </c>
      <c r="X76" s="17"/>
      <c r="Y76" s="10"/>
      <c r="Z76" s="12">
        <f t="shared" si="2"/>
        <v>20.19047619047619</v>
      </c>
    </row>
    <row r="77" spans="1:26">
      <c r="A77" s="4" t="s">
        <v>70</v>
      </c>
      <c r="B77" s="10"/>
      <c r="C77" s="13">
        <f>[1]febbraio2011!$BT$44</f>
        <v>33.799999999999997</v>
      </c>
      <c r="D77" s="13">
        <f>[2]febbraio2010!$BT$44</f>
        <v>41.8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37.799999999999997</v>
      </c>
    </row>
    <row r="78" spans="1:26">
      <c r="A78" s="4" t="s">
        <v>71</v>
      </c>
      <c r="B78" s="10"/>
      <c r="C78" s="13">
        <f>[1]febbraio2011!$BW$43</f>
        <v>3.1965773809523816</v>
      </c>
      <c r="D78" s="14">
        <f>[2]febbraio2010!$BW$43</f>
        <v>2.6777529761904759</v>
      </c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2.937165178571429</v>
      </c>
    </row>
    <row r="79" spans="1:26">
      <c r="A79" s="4" t="s">
        <v>72</v>
      </c>
      <c r="B79" s="10"/>
      <c r="C79" s="16">
        <f>[1]febbraio2011!$CA$43</f>
        <v>196.32142857142858</v>
      </c>
      <c r="D79" s="16">
        <f>[2]febbraio2010!$CA$43</f>
        <v>180.46428571428572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2">
        <f t="shared" si="2"/>
        <v>188.39285714285717</v>
      </c>
    </row>
    <row r="80" spans="1:26">
      <c r="A80" s="4" t="s">
        <v>73</v>
      </c>
      <c r="B80" s="10"/>
      <c r="C80" s="16">
        <f>[1]febbraio2011!$CB$44</f>
        <v>675</v>
      </c>
      <c r="D80" s="16">
        <f>[2]febbraio2010!$CB$44</f>
        <v>786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2">
        <f t="shared" si="2"/>
        <v>730.5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59"/>
  <sheetViews>
    <sheetView workbookViewId="0"/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134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04" t="s">
        <v>14</v>
      </c>
      <c r="B9" s="104" t="s">
        <v>15</v>
      </c>
      <c r="C9" s="104" t="s">
        <v>16</v>
      </c>
      <c r="D9" s="104" t="s">
        <v>17</v>
      </c>
      <c r="E9" s="8" t="s">
        <v>18</v>
      </c>
      <c r="F9" s="104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04">
        <v>1</v>
      </c>
      <c r="B10" s="11">
        <f>[1]marzo2011!$AT11</f>
        <v>5.5770833333333343</v>
      </c>
      <c r="C10" s="11">
        <f>[1]marzo2011!$AR11</f>
        <v>11</v>
      </c>
      <c r="D10" s="11">
        <f>[1]marzo2011!$AP11</f>
        <v>2.5</v>
      </c>
      <c r="E10" s="11">
        <f>[1]marzo2011!$BN11</f>
        <v>1</v>
      </c>
      <c r="F10" s="12">
        <f>[1]marzo2011!$BO11</f>
        <v>0</v>
      </c>
      <c r="G10" s="13">
        <f>[1]marzo2011!$BT11</f>
        <v>24.1</v>
      </c>
      <c r="H10" s="14" t="str">
        <f>[1]marzo2011!$BU11</f>
        <v>E</v>
      </c>
      <c r="I10" s="13">
        <f>[1]marzo2011!$BW11</f>
        <v>2.8333333333333335</v>
      </c>
      <c r="J10" s="15" t="str">
        <f>[1]marzo2011!$BX11</f>
        <v>ENE</v>
      </c>
      <c r="K10" s="16">
        <f>[1]marzo2011!$CA11</f>
        <v>243</v>
      </c>
      <c r="L10" s="17">
        <f>[1]marzo2011!$CB11</f>
        <v>803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04">
        <v>2</v>
      </c>
      <c r="B11" s="11">
        <f>[1]marzo2011!$AT12</f>
        <v>1.560416666666667</v>
      </c>
      <c r="C11" s="11">
        <f>[1]marzo2011!$AR12</f>
        <v>4.8</v>
      </c>
      <c r="D11" s="11">
        <f>[1]marzo2011!$AP12</f>
        <v>-0.3</v>
      </c>
      <c r="E11" s="11">
        <f>[1]marzo2011!$BN12</f>
        <v>0.4</v>
      </c>
      <c r="F11" s="12">
        <f>[1]marzo2011!$BO12</f>
        <v>0</v>
      </c>
      <c r="G11" s="13">
        <f>[1]marzo2011!$BT12</f>
        <v>20.9</v>
      </c>
      <c r="H11" s="14" t="str">
        <f>[1]marzo2011!$BU12</f>
        <v>ENE</v>
      </c>
      <c r="I11" s="13">
        <f>[1]marzo2011!$BW12</f>
        <v>1.8666666666666665</v>
      </c>
      <c r="J11" s="15" t="str">
        <f>[1]marzo2011!$BX12</f>
        <v>SE</v>
      </c>
      <c r="K11" s="16">
        <f>[1]marzo2011!$CA12</f>
        <v>113</v>
      </c>
      <c r="L11" s="17">
        <f>[1]marzo2011!$CB12</f>
        <v>603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04">
        <v>3</v>
      </c>
      <c r="B12" s="11">
        <f>[1]marzo2011!$AT13</f>
        <v>0.57083333333333319</v>
      </c>
      <c r="C12" s="11">
        <f>[1]marzo2011!$AR13</f>
        <v>3.2</v>
      </c>
      <c r="D12" s="11">
        <f>[1]marzo2011!$AP13</f>
        <v>-1.7</v>
      </c>
      <c r="E12" s="11">
        <f>[1]marzo2011!$BN13</f>
        <v>8.2000000000000011</v>
      </c>
      <c r="F12" s="12">
        <f>[1]marzo2011!$BO13</f>
        <v>5</v>
      </c>
      <c r="G12" s="13">
        <f>[1]marzo2011!$BT13</f>
        <v>12.9</v>
      </c>
      <c r="H12" s="14" t="str">
        <f>[1]marzo2011!$BU13</f>
        <v>SSE</v>
      </c>
      <c r="I12" s="13">
        <f>[1]marzo2011!$BW13</f>
        <v>0.76666666666666672</v>
      </c>
      <c r="J12" s="15" t="str">
        <f>[1]marzo2011!$BX13</f>
        <v>E</v>
      </c>
      <c r="K12" s="16">
        <f>[1]marzo2011!$CA13</f>
        <v>99</v>
      </c>
      <c r="L12" s="17">
        <f>[1]marzo2011!$CB13</f>
        <v>417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04">
        <v>4</v>
      </c>
      <c r="B13" s="11">
        <f>[1]marzo2011!$AT14</f>
        <v>3.9104166666666678</v>
      </c>
      <c r="C13" s="11">
        <f>[1]marzo2011!$AR14</f>
        <v>8.8000000000000007</v>
      </c>
      <c r="D13" s="11">
        <f>[1]marzo2011!$AP14</f>
        <v>0.4</v>
      </c>
      <c r="E13" s="11">
        <f>[1]marzo2011!$BN14</f>
        <v>4.4000000000000004</v>
      </c>
      <c r="F13" s="12">
        <f>[1]marzo2011!$BO14</f>
        <v>0</v>
      </c>
      <c r="G13" s="13">
        <f>[1]marzo2011!$BT14</f>
        <v>16.100000000000001</v>
      </c>
      <c r="H13" s="14" t="str">
        <f>[1]marzo2011!$BU14</f>
        <v>ENE</v>
      </c>
      <c r="I13" s="13">
        <f>[1]marzo2011!$BW14</f>
        <v>1.8666666666666669</v>
      </c>
      <c r="J13" s="15" t="str">
        <f>[1]marzo2011!$BX14</f>
        <v>W</v>
      </c>
      <c r="K13" s="16">
        <f>[1]marzo2011!$CA14</f>
        <v>203</v>
      </c>
      <c r="L13" s="17">
        <f>[1]marzo2011!$CB14</f>
        <v>858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04">
        <v>5</v>
      </c>
      <c r="B14" s="11">
        <f>[1]marzo2011!$AT15</f>
        <v>5.7562500000000005</v>
      </c>
      <c r="C14" s="11">
        <f>[1]marzo2011!$AR15</f>
        <v>10.3</v>
      </c>
      <c r="D14" s="11">
        <f>[1]marzo2011!$AP15</f>
        <v>0.8</v>
      </c>
      <c r="E14" s="11">
        <f>[1]marzo2011!$BN15</f>
        <v>0.2</v>
      </c>
      <c r="F14" s="12">
        <f>[1]marzo2011!$BO15</f>
        <v>0</v>
      </c>
      <c r="G14" s="13">
        <f>[1]marzo2011!$BT15</f>
        <v>20.9</v>
      </c>
      <c r="H14" s="14" t="str">
        <f>[1]marzo2011!$BU15</f>
        <v>SE</v>
      </c>
      <c r="I14" s="13">
        <f>[1]marzo2011!$BW15</f>
        <v>2.8000000000000003</v>
      </c>
      <c r="J14" s="15" t="str">
        <f>[1]marzo2011!$BX15</f>
        <v>W</v>
      </c>
      <c r="K14" s="16">
        <f>[1]marzo2011!$CA15</f>
        <v>290</v>
      </c>
      <c r="L14" s="17">
        <f>[1]marzo2011!$CB15</f>
        <v>789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04">
        <v>6</v>
      </c>
      <c r="B15" s="11">
        <f>[1]marzo2011!$AT16</f>
        <v>7.4458333333333337</v>
      </c>
      <c r="C15" s="11">
        <f>[1]marzo2011!$AR16</f>
        <v>15.1</v>
      </c>
      <c r="D15" s="11">
        <f>[1]marzo2011!$AP16</f>
        <v>0.9</v>
      </c>
      <c r="E15" s="11">
        <f>[1]marzo2011!$BN16</f>
        <v>0</v>
      </c>
      <c r="F15" s="12">
        <f>[1]marzo2011!$BO16</f>
        <v>0</v>
      </c>
      <c r="G15" s="13">
        <f>[1]marzo2011!$BT16</f>
        <v>19.3</v>
      </c>
      <c r="H15" s="14" t="str">
        <f>[1]marzo2011!$BU16</f>
        <v>SE</v>
      </c>
      <c r="I15" s="13">
        <f>[1]marzo2011!$BW16</f>
        <v>4.9000000000000012</v>
      </c>
      <c r="J15" s="15" t="str">
        <f>[1]marzo2011!$BX16</f>
        <v>W</v>
      </c>
      <c r="K15" s="16">
        <f>[1]marzo2011!$CA16</f>
        <v>354</v>
      </c>
      <c r="L15" s="17">
        <f>[1]marzo2011!$CB16</f>
        <v>629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04">
        <v>7</v>
      </c>
      <c r="B16" s="11">
        <f>[1]marzo2011!$AT17</f>
        <v>3.9270833333333357</v>
      </c>
      <c r="C16" s="11">
        <f>[1]marzo2011!$AR17</f>
        <v>7.3</v>
      </c>
      <c r="D16" s="11">
        <f>[1]marzo2011!$AP17</f>
        <v>2.1</v>
      </c>
      <c r="E16" s="11">
        <f>[1]marzo2011!$BN17</f>
        <v>0.2</v>
      </c>
      <c r="F16" s="12">
        <f>[1]marzo2011!$BO17</f>
        <v>0</v>
      </c>
      <c r="G16" s="13">
        <f>[1]marzo2011!$BT17</f>
        <v>30.6</v>
      </c>
      <c r="H16" s="14" t="str">
        <f>[1]marzo2011!$BU17</f>
        <v>ENE</v>
      </c>
      <c r="I16" s="13">
        <f>[1]marzo2011!$BW17</f>
        <v>2.570833333333332</v>
      </c>
      <c r="J16" s="15" t="str">
        <f>[1]marzo2011!$BX17</f>
        <v>ENE</v>
      </c>
      <c r="K16" s="16">
        <f>[1]marzo2011!$CA17</f>
        <v>54</v>
      </c>
      <c r="L16" s="17">
        <f>[1]marzo2011!$CB17</f>
        <v>120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04">
        <v>8</v>
      </c>
      <c r="B17" s="11">
        <f>[1]marzo2011!$AT18</f>
        <v>1.8916666666666664</v>
      </c>
      <c r="C17" s="11">
        <f>[1]marzo2011!$AR18</f>
        <v>5.8</v>
      </c>
      <c r="D17" s="11">
        <f>[1]marzo2011!$AP18</f>
        <v>-1.8</v>
      </c>
      <c r="E17" s="11">
        <f>[1]marzo2011!$BN18</f>
        <v>0</v>
      </c>
      <c r="F17" s="12">
        <f>[1]marzo2011!$BO18</f>
        <v>0</v>
      </c>
      <c r="G17" s="13">
        <f>[1]marzo2011!$BT18</f>
        <v>12.9</v>
      </c>
      <c r="H17" s="14" t="str">
        <f>[1]marzo2011!$BU18</f>
        <v>SE</v>
      </c>
      <c r="I17" s="13">
        <f>[1]marzo2011!$BW18</f>
        <v>1.666666666666667</v>
      </c>
      <c r="J17" s="15" t="str">
        <f>[1]marzo2011!$BX18</f>
        <v>W</v>
      </c>
      <c r="K17" s="16">
        <f>[1]marzo2011!$CA18</f>
        <v>160</v>
      </c>
      <c r="L17" s="17">
        <f>[1]marzo2011!$CB18</f>
        <v>469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04">
        <v>9</v>
      </c>
      <c r="B18" s="11">
        <f>[1]marzo2011!$AT19</f>
        <v>2.2520833333333337</v>
      </c>
      <c r="C18" s="11">
        <f>[1]marzo2011!$AR19</f>
        <v>8.6</v>
      </c>
      <c r="D18" s="11">
        <f>[1]marzo2011!$AP19</f>
        <v>-3.1</v>
      </c>
      <c r="E18" s="11">
        <f>[1]marzo2011!$BN19</f>
        <v>0</v>
      </c>
      <c r="F18" s="12">
        <f>[1]marzo2011!$BO19</f>
        <v>0</v>
      </c>
      <c r="G18" s="13">
        <f>[1]marzo2011!$BT19</f>
        <v>20.9</v>
      </c>
      <c r="H18" s="14" t="str">
        <f>[1]marzo2011!$BU19</f>
        <v>SE</v>
      </c>
      <c r="I18" s="13">
        <f>[1]marzo2011!$BW19</f>
        <v>4.1333333333333337</v>
      </c>
      <c r="J18" s="15" t="str">
        <f>[1]marzo2011!$BX19</f>
        <v>W</v>
      </c>
      <c r="K18" s="16">
        <f>[1]marzo2011!$CA19</f>
        <v>342</v>
      </c>
      <c r="L18" s="17">
        <f>[1]marzo2011!$CB19</f>
        <v>615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04">
        <v>10</v>
      </c>
      <c r="B19" s="11">
        <f>[1]marzo2011!$AT20</f>
        <v>4.7229166666666655</v>
      </c>
      <c r="C19" s="11">
        <f>[1]marzo2011!$AR20</f>
        <v>11.6</v>
      </c>
      <c r="D19" s="11">
        <f>[1]marzo2011!$AP20</f>
        <v>-0.6</v>
      </c>
      <c r="E19" s="11">
        <f>[1]marzo2011!$BN20</f>
        <v>0</v>
      </c>
      <c r="F19" s="12">
        <f>[1]marzo2011!$BO20</f>
        <v>0</v>
      </c>
      <c r="G19" s="13">
        <f>[1]marzo2011!$BT20</f>
        <v>22.5</v>
      </c>
      <c r="H19" s="14" t="str">
        <f>[1]marzo2011!$BU20</f>
        <v>ENE</v>
      </c>
      <c r="I19" s="13">
        <f>[1]marzo2011!$BW20</f>
        <v>4.0666666666666655</v>
      </c>
      <c r="J19" s="15" t="str">
        <f>[1]marzo2011!$BX20</f>
        <v>W</v>
      </c>
      <c r="K19" s="16">
        <f>[1]marzo2011!$CA20</f>
        <v>324</v>
      </c>
      <c r="L19" s="17">
        <f>[1]marzo2011!$CB20</f>
        <v>640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04">
        <v>11</v>
      </c>
      <c r="B20" s="11">
        <f>[1]marzo2011!$AT21</f>
        <v>6.2375000000000007</v>
      </c>
      <c r="C20" s="11">
        <f>[1]marzo2011!$AR21</f>
        <v>11.3</v>
      </c>
      <c r="D20" s="11">
        <f>[1]marzo2011!$AP21</f>
        <v>0.2</v>
      </c>
      <c r="E20" s="11">
        <f>[1]marzo2011!$BN21</f>
        <v>0</v>
      </c>
      <c r="F20" s="12">
        <f>[1]marzo2011!$BO21</f>
        <v>0</v>
      </c>
      <c r="G20" s="13">
        <f>[1]marzo2011!$BT21</f>
        <v>22.5</v>
      </c>
      <c r="H20" s="14" t="str">
        <f>[1]marzo2011!$BU21</f>
        <v>SE</v>
      </c>
      <c r="I20" s="13">
        <f>[1]marzo2011!$BW21</f>
        <v>3.8000000000000007</v>
      </c>
      <c r="J20" s="15" t="str">
        <f>[1]marzo2011!$BX21</f>
        <v>W</v>
      </c>
      <c r="K20" s="16">
        <f>[1]marzo2011!$CA21</f>
        <v>262</v>
      </c>
      <c r="L20" s="17">
        <f>[1]marzo2011!$CB21</f>
        <v>735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4">
        <v>12</v>
      </c>
      <c r="B21" s="11">
        <f>[1]marzo2011!$AT22</f>
        <v>6.0916666666666659</v>
      </c>
      <c r="C21" s="11">
        <f>[1]marzo2011!$AR22</f>
        <v>7.1</v>
      </c>
      <c r="D21" s="11">
        <f>[1]marzo2011!$AP22</f>
        <v>4.5</v>
      </c>
      <c r="E21" s="11">
        <f>[1]marzo2011!$BN22</f>
        <v>16.2</v>
      </c>
      <c r="F21" s="12">
        <f>[1]marzo2011!$BO22</f>
        <v>0</v>
      </c>
      <c r="G21" s="13">
        <f>[1]marzo2011!$BT22</f>
        <v>14.5</v>
      </c>
      <c r="H21" s="14" t="str">
        <f>[1]marzo2011!$BU22</f>
        <v>N</v>
      </c>
      <c r="I21" s="13">
        <f>[1]marzo2011!$BW22</f>
        <v>1.1333333333333335</v>
      </c>
      <c r="J21" s="15" t="str">
        <f>[1]marzo2011!$BX22</f>
        <v>N</v>
      </c>
      <c r="K21" s="16">
        <f>[1]marzo2011!$CA22</f>
        <v>33</v>
      </c>
      <c r="L21" s="17">
        <f>[1]marzo2011!$CB22</f>
        <v>104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04">
        <v>13</v>
      </c>
      <c r="B22" s="11">
        <f>[1]marzo2011!$AT23</f>
        <v>4.2479166666666659</v>
      </c>
      <c r="C22" s="11">
        <f>[1]marzo2011!$AR23</f>
        <v>5.0999999999999996</v>
      </c>
      <c r="D22" s="11">
        <f>[1]marzo2011!$AP23</f>
        <v>3.2</v>
      </c>
      <c r="E22" s="11">
        <f>[1]marzo2011!$BN23</f>
        <v>35.200000000000003</v>
      </c>
      <c r="F22" s="12">
        <f>[1]marzo2011!$BO23</f>
        <v>0</v>
      </c>
      <c r="G22" s="13">
        <f>[1]marzo2011!$BT23</f>
        <v>17.7</v>
      </c>
      <c r="H22" s="14" t="str">
        <f>[1]marzo2011!$BU23</f>
        <v>NNW</v>
      </c>
      <c r="I22" s="13">
        <f>[1]marzo2011!$BW23</f>
        <v>2.066666666666666</v>
      </c>
      <c r="J22" s="15" t="str">
        <f>[1]marzo2011!$BX23</f>
        <v>N</v>
      </c>
      <c r="K22" s="16">
        <f>[1]marzo2011!$CA23</f>
        <v>28</v>
      </c>
      <c r="L22" s="17">
        <f>[1]marzo2011!$CB23</f>
        <v>104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04">
        <v>14</v>
      </c>
      <c r="B23" s="11">
        <f>[1]marzo2011!$AT24</f>
        <v>6.5708333333333355</v>
      </c>
      <c r="C23" s="11">
        <f>[1]marzo2011!$AR24</f>
        <v>10.9</v>
      </c>
      <c r="D23" s="11">
        <f>[1]marzo2011!$AP24</f>
        <v>0.9</v>
      </c>
      <c r="E23" s="11">
        <f>[1]marzo2011!$BN24</f>
        <v>0.2</v>
      </c>
      <c r="F23" s="12">
        <f>[1]marzo2011!$BO24</f>
        <v>0</v>
      </c>
      <c r="G23" s="13">
        <f>[1]marzo2011!$BT24</f>
        <v>20.9</v>
      </c>
      <c r="H23" s="14" t="str">
        <f>[1]marzo2011!$BU24</f>
        <v>E</v>
      </c>
      <c r="I23" s="13">
        <f>[1]marzo2011!$BW24</f>
        <v>2.1999999999999988</v>
      </c>
      <c r="J23" s="15" t="str">
        <f>[1]marzo2011!$BX24</f>
        <v>W</v>
      </c>
      <c r="K23" s="16">
        <f>[1]marzo2011!$CA24</f>
        <v>179</v>
      </c>
      <c r="L23" s="17">
        <f>[1]marzo2011!$CB24</f>
        <v>680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04">
        <v>15</v>
      </c>
      <c r="B24" s="11">
        <f>[1]marzo2011!$AT25</f>
        <v>7.34375</v>
      </c>
      <c r="C24" s="11">
        <f>[1]marzo2011!$AR25</f>
        <v>8.6999999999999993</v>
      </c>
      <c r="D24" s="11">
        <f>[1]marzo2011!$AP25</f>
        <v>6.1</v>
      </c>
      <c r="E24" s="11">
        <f>[1]marzo2011!$BN25</f>
        <v>40.799999999999997</v>
      </c>
      <c r="F24" s="12">
        <f>[1]marzo2011!$BO25</f>
        <v>0</v>
      </c>
      <c r="G24" s="13">
        <f>[1]marzo2011!$BT25</f>
        <v>19.3</v>
      </c>
      <c r="H24" s="14" t="str">
        <f>[1]marzo2011!$BU25</f>
        <v>NNW</v>
      </c>
      <c r="I24" s="13">
        <f>[1]marzo2011!$BW25</f>
        <v>2.4666666666666677</v>
      </c>
      <c r="J24" s="15" t="str">
        <f>[1]marzo2011!$BX25</f>
        <v>N</v>
      </c>
      <c r="K24" s="16">
        <f>[1]marzo2011!$CA25</f>
        <v>40</v>
      </c>
      <c r="L24" s="17">
        <f>[1]marzo2011!$CB25</f>
        <v>113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04">
        <v>16</v>
      </c>
      <c r="B25" s="11">
        <f>[1]marzo2011!$AT26</f>
        <v>6.9354166666666659</v>
      </c>
      <c r="C25" s="11">
        <f>[1]marzo2011!$AR26</f>
        <v>7.8</v>
      </c>
      <c r="D25" s="11">
        <f>[1]marzo2011!$AP26</f>
        <v>6.1</v>
      </c>
      <c r="E25" s="11">
        <f>[1]marzo2011!$BN26</f>
        <v>115.4</v>
      </c>
      <c r="F25" s="12">
        <f>[1]marzo2011!$BO26</f>
        <v>0</v>
      </c>
      <c r="G25" s="13">
        <f>[1]marzo2011!$BT26</f>
        <v>33.799999999999997</v>
      </c>
      <c r="H25" s="14" t="str">
        <f>[1]marzo2011!$BU26</f>
        <v>NW</v>
      </c>
      <c r="I25" s="13">
        <f>[1]marzo2011!$BW26</f>
        <v>5.2687500000000016</v>
      </c>
      <c r="J25" s="15" t="str">
        <f>[1]marzo2011!$BX26</f>
        <v>N</v>
      </c>
      <c r="K25" s="16">
        <f>[1]marzo2011!$CA26</f>
        <v>22</v>
      </c>
      <c r="L25" s="17">
        <f>[1]marzo2011!$CB26</f>
        <v>83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04">
        <v>17</v>
      </c>
      <c r="B26" s="11">
        <f>[1]marzo2011!$AT27</f>
        <v>7.1229166666666677</v>
      </c>
      <c r="C26" s="11">
        <f>[1]marzo2011!$AR27</f>
        <v>9.9</v>
      </c>
      <c r="D26" s="11">
        <f>[1]marzo2011!$AP27</f>
        <v>4.5999999999999996</v>
      </c>
      <c r="E26" s="11">
        <f>[1]marzo2011!$BN27</f>
        <v>0.4</v>
      </c>
      <c r="F26" s="12">
        <f>[1]marzo2011!$BO27</f>
        <v>0</v>
      </c>
      <c r="G26" s="13">
        <f>[1]marzo2011!$BT27</f>
        <v>11.3</v>
      </c>
      <c r="H26" s="14" t="str">
        <f>[1]marzo2011!$BU27</f>
        <v>SE</v>
      </c>
      <c r="I26" s="13">
        <f>[1]marzo2011!$BW27</f>
        <v>0.96666666666666679</v>
      </c>
      <c r="J26" s="15" t="str">
        <f>[1]marzo2011!$BX27</f>
        <v>W</v>
      </c>
      <c r="K26" s="16">
        <f>[1]marzo2011!$CA27</f>
        <v>96</v>
      </c>
      <c r="L26" s="17">
        <f>[1]marzo2011!$CB27</f>
        <v>255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04">
        <v>18</v>
      </c>
      <c r="B27" s="11">
        <f>[1]marzo2011!$AT28</f>
        <v>11.183333333333332</v>
      </c>
      <c r="C27" s="11">
        <f>[1]marzo2011!$AR28</f>
        <v>18.600000000000001</v>
      </c>
      <c r="D27" s="11">
        <f>[1]marzo2011!$AP28</f>
        <v>3.6</v>
      </c>
      <c r="E27" s="11">
        <f>[1]marzo2011!$BN28</f>
        <v>0</v>
      </c>
      <c r="F27" s="12">
        <f>[1]marzo2011!$BO28</f>
        <v>0</v>
      </c>
      <c r="G27" s="13">
        <f>[1]marzo2011!$BT28</f>
        <v>20.9</v>
      </c>
      <c r="H27" s="14" t="str">
        <f>[1]marzo2011!$BU28</f>
        <v>SSE</v>
      </c>
      <c r="I27" s="13">
        <f>[1]marzo2011!$BW28</f>
        <v>4.4666666666666668</v>
      </c>
      <c r="J27" s="15" t="str">
        <f>[1]marzo2011!$BX28</f>
        <v>W</v>
      </c>
      <c r="K27" s="16">
        <f>[1]marzo2011!$CA28</f>
        <v>401</v>
      </c>
      <c r="L27" s="17">
        <f>[1]marzo2011!$CB28</f>
        <v>707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04">
        <v>19</v>
      </c>
      <c r="B28" s="11">
        <f>[1]marzo2011!$AT29</f>
        <v>10.206250000000001</v>
      </c>
      <c r="C28" s="11">
        <f>[1]marzo2011!$AR29</f>
        <v>16.100000000000001</v>
      </c>
      <c r="D28" s="11">
        <f>[1]marzo2011!$AP29</f>
        <v>5.9</v>
      </c>
      <c r="E28" s="11">
        <f>[1]marzo2011!$BN29</f>
        <v>0.2</v>
      </c>
      <c r="F28" s="12">
        <f>[1]marzo2011!$BO29</f>
        <v>0</v>
      </c>
      <c r="G28" s="13">
        <f>[1]marzo2011!$BT29</f>
        <v>22.5</v>
      </c>
      <c r="H28" s="14" t="str">
        <f>[1]marzo2011!$BU29</f>
        <v>ENE</v>
      </c>
      <c r="I28" s="13">
        <f>[1]marzo2011!$BW29</f>
        <v>4.1000000000000005</v>
      </c>
      <c r="J28" s="15" t="str">
        <f>[1]marzo2011!$BX29</f>
        <v>W</v>
      </c>
      <c r="K28" s="16">
        <f>[1]marzo2011!$CA29</f>
        <v>321</v>
      </c>
      <c r="L28" s="17">
        <f>[1]marzo2011!$CB29</f>
        <v>937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04">
        <v>20</v>
      </c>
      <c r="B29" s="11">
        <f>[1]marzo2011!$AT30</f>
        <v>7.5750000000000002</v>
      </c>
      <c r="C29" s="11">
        <f>[1]marzo2011!$AR30</f>
        <v>11.9</v>
      </c>
      <c r="D29" s="11">
        <f>[1]marzo2011!$AP30</f>
        <v>3.7</v>
      </c>
      <c r="E29" s="11">
        <f>[1]marzo2011!$BN30</f>
        <v>4.2</v>
      </c>
      <c r="F29" s="12">
        <f>[1]marzo2011!$BO30</f>
        <v>0</v>
      </c>
      <c r="G29" s="13">
        <f>[1]marzo2011!$BT30</f>
        <v>24.1</v>
      </c>
      <c r="H29" s="14" t="str">
        <f>[1]marzo2011!$BU30</f>
        <v>NE</v>
      </c>
      <c r="I29" s="13">
        <f>[1]marzo2011!$BW30</f>
        <v>3.4354166666666672</v>
      </c>
      <c r="J29" s="15" t="str">
        <f>[1]marzo2011!$BX30</f>
        <v>SE</v>
      </c>
      <c r="K29" s="16">
        <f>[1]marzo2011!$CA30</f>
        <v>291</v>
      </c>
      <c r="L29" s="17">
        <f>[1]marzo2011!$CB30</f>
        <v>937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04">
        <v>21</v>
      </c>
      <c r="B30" s="11">
        <f>[1]marzo2011!$AT31</f>
        <v>6.9312499999999977</v>
      </c>
      <c r="C30" s="11">
        <f>[1]marzo2011!$AR31</f>
        <v>10.7</v>
      </c>
      <c r="D30" s="11">
        <f>[1]marzo2011!$AP31</f>
        <v>4.0999999999999996</v>
      </c>
      <c r="E30" s="11">
        <f>[1]marzo2011!$BN31</f>
        <v>0</v>
      </c>
      <c r="F30" s="12">
        <f>[1]marzo2011!$BO31</f>
        <v>0</v>
      </c>
      <c r="G30" s="13">
        <f>[1]marzo2011!$BT31</f>
        <v>25.7</v>
      </c>
      <c r="H30" s="14" t="str">
        <f>[1]marzo2011!$BU31</f>
        <v>ESE</v>
      </c>
      <c r="I30" s="13">
        <f>[1]marzo2011!$BW31</f>
        <v>3.8083333333333336</v>
      </c>
      <c r="J30" s="15" t="str">
        <f>[1]marzo2011!$BX31</f>
        <v>ENE</v>
      </c>
      <c r="K30" s="16">
        <f>[1]marzo2011!$CA31</f>
        <v>361</v>
      </c>
      <c r="L30" s="17">
        <f>[1]marzo2011!$CB31</f>
        <v>872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04">
        <v>22</v>
      </c>
      <c r="B31" s="11">
        <f>[1]marzo2011!$AT32</f>
        <v>7.4229166666666684</v>
      </c>
      <c r="C31" s="11">
        <f>[1]marzo2011!$AR32</f>
        <v>13.3</v>
      </c>
      <c r="D31" s="11">
        <f>[1]marzo2011!$AP32</f>
        <v>1.8</v>
      </c>
      <c r="E31" s="11">
        <f>[1]marzo2011!$BN32</f>
        <v>0</v>
      </c>
      <c r="F31" s="12">
        <f>[1]marzo2011!$BO32</f>
        <v>0</v>
      </c>
      <c r="G31" s="13">
        <f>[1]marzo2011!$BT32</f>
        <v>24.1</v>
      </c>
      <c r="H31" s="14" t="str">
        <f>[1]marzo2011!$BU32</f>
        <v>E</v>
      </c>
      <c r="I31" s="13">
        <f>[1]marzo2011!$BW32</f>
        <v>3.8666666666666685</v>
      </c>
      <c r="J31" s="15" t="str">
        <f>[1]marzo2011!$BX32</f>
        <v>W</v>
      </c>
      <c r="K31" s="16">
        <f>[1]marzo2011!$CA32</f>
        <v>382</v>
      </c>
      <c r="L31" s="17">
        <f>[1]marzo2011!$CB32</f>
        <v>714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04">
        <v>23</v>
      </c>
      <c r="B32" s="11">
        <f>[1]marzo2011!$AT33</f>
        <v>9.3250000000000011</v>
      </c>
      <c r="C32" s="11">
        <f>[1]marzo2011!$AR33</f>
        <v>15.9</v>
      </c>
      <c r="D32" s="11">
        <f>[1]marzo2011!$AP33</f>
        <v>2.8</v>
      </c>
      <c r="E32" s="11">
        <f>[1]marzo2011!$BN33</f>
        <v>0</v>
      </c>
      <c r="F32" s="12">
        <f>[1]marzo2011!$BO33</f>
        <v>0</v>
      </c>
      <c r="G32" s="13">
        <f>[1]marzo2011!$BT33</f>
        <v>20.9</v>
      </c>
      <c r="H32" s="14" t="str">
        <f>[1]marzo2011!$BU33</f>
        <v>E</v>
      </c>
      <c r="I32" s="13">
        <f>[1]marzo2011!$BW33</f>
        <v>4.9000000000000021</v>
      </c>
      <c r="J32" s="15" t="str">
        <f>[1]marzo2011!$BX33</f>
        <v>W</v>
      </c>
      <c r="K32" s="16">
        <f>[1]marzo2011!$CA33</f>
        <v>387</v>
      </c>
      <c r="L32" s="17">
        <f>[1]marzo2011!$CB33</f>
        <v>714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04">
        <v>24</v>
      </c>
      <c r="B33" s="11">
        <f>[1]marzo2011!$AT34</f>
        <v>11.370833333333335</v>
      </c>
      <c r="C33" s="11">
        <f>[1]marzo2011!$AR34</f>
        <v>18.2</v>
      </c>
      <c r="D33" s="11">
        <f>[1]marzo2011!$AP34</f>
        <v>5.2</v>
      </c>
      <c r="E33" s="11">
        <f>[1]marzo2011!$BN34</f>
        <v>0</v>
      </c>
      <c r="F33" s="12">
        <f>[1]marzo2011!$BO34</f>
        <v>0</v>
      </c>
      <c r="G33" s="13">
        <f>[1]marzo2011!$BT34</f>
        <v>24.1</v>
      </c>
      <c r="H33" s="14" t="str">
        <f>[1]marzo2011!$BU34</f>
        <v>E</v>
      </c>
      <c r="I33" s="13">
        <f>[1]marzo2011!$BW34</f>
        <v>5.0666666666666682</v>
      </c>
      <c r="J33" s="15" t="str">
        <f>[1]marzo2011!$BX34</f>
        <v>W</v>
      </c>
      <c r="K33" s="16">
        <f>[1]marzo2011!$CA34</f>
        <v>384</v>
      </c>
      <c r="L33" s="17">
        <f>[1]marzo2011!$CB34</f>
        <v>700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04">
        <v>25</v>
      </c>
      <c r="B34" s="11">
        <f>[1]marzo2011!$AT35</f>
        <v>11.720833333333333</v>
      </c>
      <c r="C34" s="11">
        <f>[1]marzo2011!$AR35</f>
        <v>17.3</v>
      </c>
      <c r="D34" s="11">
        <f>[1]marzo2011!$AP35</f>
        <v>5.9</v>
      </c>
      <c r="E34" s="11">
        <f>[1]marzo2011!$BN35</f>
        <v>0</v>
      </c>
      <c r="F34" s="12">
        <f>[1]marzo2011!$BO35</f>
        <v>0</v>
      </c>
      <c r="G34" s="13">
        <f>[1]marzo2011!$BT35</f>
        <v>20.9</v>
      </c>
      <c r="H34" s="14" t="str">
        <f>[1]marzo2011!$BU35</f>
        <v>SE</v>
      </c>
      <c r="I34" s="13">
        <f>[1]marzo2011!$BW35</f>
        <v>4.5333333333333332</v>
      </c>
      <c r="J34" s="15" t="str">
        <f>[1]marzo2011!$BX35</f>
        <v>W</v>
      </c>
      <c r="K34" s="16">
        <f>[1]marzo2011!$CA35</f>
        <v>363</v>
      </c>
      <c r="L34" s="17">
        <f>[1]marzo2011!$CB35</f>
        <v>724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04">
        <v>26</v>
      </c>
      <c r="B35" s="11">
        <f>[1]marzo2011!$AT36</f>
        <v>9.9541666666666675</v>
      </c>
      <c r="C35" s="11">
        <f>[1]marzo2011!$AR36</f>
        <v>16.100000000000001</v>
      </c>
      <c r="D35" s="11">
        <f>[1]marzo2011!$AP36</f>
        <v>4.2</v>
      </c>
      <c r="E35" s="11">
        <f>[1]marzo2011!$BN36</f>
        <v>0</v>
      </c>
      <c r="F35" s="12">
        <f>[1]marzo2011!$BO36</f>
        <v>0</v>
      </c>
      <c r="G35" s="13">
        <f>[1]marzo2011!$BT36</f>
        <v>22.5</v>
      </c>
      <c r="H35" s="14" t="str">
        <f>[1]marzo2011!$BU36</f>
        <v>ESE</v>
      </c>
      <c r="I35" s="13">
        <f>[1]marzo2011!$BW36</f>
        <v>3.6999999999999997</v>
      </c>
      <c r="J35" s="15" t="str">
        <f>[1]marzo2011!$BX36</f>
        <v>W</v>
      </c>
      <c r="K35" s="16">
        <f>[1]marzo2011!$CA36</f>
        <v>374</v>
      </c>
      <c r="L35" s="17">
        <f>[1]marzo2011!$CB36</f>
        <v>719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04">
        <v>27</v>
      </c>
      <c r="B36" s="11">
        <f>[1]marzo2011!$AT37</f>
        <v>8.15625</v>
      </c>
      <c r="C36" s="11">
        <f>[1]marzo2011!$AR37</f>
        <v>10.9</v>
      </c>
      <c r="D36" s="11">
        <f>[1]marzo2011!$AP37</f>
        <v>5.6</v>
      </c>
      <c r="E36" s="11">
        <f>[1]marzo2011!$BN37</f>
        <v>13.8</v>
      </c>
      <c r="F36" s="12">
        <f>[1]marzo2011!$BO37</f>
        <v>0</v>
      </c>
      <c r="G36" s="13">
        <f>[1]marzo2011!$BT37</f>
        <v>16.100000000000001</v>
      </c>
      <c r="H36" s="14" t="str">
        <f>[1]marzo2011!$BU37</f>
        <v>E</v>
      </c>
      <c r="I36" s="13">
        <f>[1]marzo2011!$BW37</f>
        <v>1.2666666666666668</v>
      </c>
      <c r="J36" s="15" t="str">
        <f>[1]marzo2011!$BX37</f>
        <v>W</v>
      </c>
      <c r="K36" s="16">
        <f>[1]marzo2011!$CA37</f>
        <v>71</v>
      </c>
      <c r="L36" s="17">
        <f>[1]marzo2011!$CB37</f>
        <v>264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04">
        <v>28</v>
      </c>
      <c r="B37" s="11">
        <f>[1]marzo2011!$AT38</f>
        <v>9.0812499999999989</v>
      </c>
      <c r="C37" s="11">
        <f>[1]marzo2011!$AR38</f>
        <v>12.4</v>
      </c>
      <c r="D37" s="11">
        <f>[1]marzo2011!$AP38</f>
        <v>5.4</v>
      </c>
      <c r="E37" s="11">
        <f>[1]marzo2011!$BN38</f>
        <v>0.2</v>
      </c>
      <c r="F37" s="12">
        <f>[1]marzo2011!$BO38</f>
        <v>0</v>
      </c>
      <c r="G37" s="13">
        <f>[1]marzo2011!$BT38</f>
        <v>20.9</v>
      </c>
      <c r="H37" s="14" t="str">
        <f>[1]marzo2011!$BU38</f>
        <v>E</v>
      </c>
      <c r="I37" s="13">
        <f>[1]marzo2011!$BW38</f>
        <v>2.0333333333333337</v>
      </c>
      <c r="J37" s="15" t="str">
        <f>[1]marzo2011!$BX38</f>
        <v>W</v>
      </c>
      <c r="K37" s="16">
        <f>[1]marzo2011!$CA38</f>
        <v>220</v>
      </c>
      <c r="L37" s="17">
        <f>[1]marzo2011!$CB38</f>
        <v>872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04">
        <v>29</v>
      </c>
      <c r="B38" s="11">
        <f>[1]marzo2011!$AT39</f>
        <v>9.5916666666666668</v>
      </c>
      <c r="C38" s="11">
        <f>[1]marzo2011!$AR39</f>
        <v>14.3</v>
      </c>
      <c r="D38" s="11">
        <f>[1]marzo2011!$AP39</f>
        <v>6.8</v>
      </c>
      <c r="E38" s="11">
        <f>[1]marzo2011!$BN39</f>
        <v>3.6</v>
      </c>
      <c r="F38" s="12">
        <f>[1]marzo2011!$BO39</f>
        <v>0</v>
      </c>
      <c r="G38" s="13">
        <f>[1]marzo2011!$BT39</f>
        <v>38.6</v>
      </c>
      <c r="H38" s="14" t="str">
        <f>[1]marzo2011!$BU39</f>
        <v>WSW</v>
      </c>
      <c r="I38" s="13">
        <f>[1]marzo2011!$BW39</f>
        <v>2.3354166666666667</v>
      </c>
      <c r="J38" s="15" t="str">
        <f>[1]marzo2011!$BX39</f>
        <v>WNW</v>
      </c>
      <c r="K38" s="16">
        <f>[1]marzo2011!$CA39</f>
        <v>199</v>
      </c>
      <c r="L38" s="17">
        <f>[1]marzo2011!$CB39</f>
        <v>751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04">
        <v>30</v>
      </c>
      <c r="B39" s="11">
        <f>[1]marzo2011!$AT40</f>
        <v>9.6937500000000014</v>
      </c>
      <c r="C39" s="11">
        <f>[1]marzo2011!$AR40</f>
        <v>15.9</v>
      </c>
      <c r="D39" s="11">
        <f>[1]marzo2011!$AP40</f>
        <v>6.9</v>
      </c>
      <c r="E39" s="11">
        <f>[1]marzo2011!$BN40</f>
        <v>15</v>
      </c>
      <c r="F39" s="12">
        <f>[1]marzo2011!$BO40</f>
        <v>0</v>
      </c>
      <c r="G39" s="13">
        <f>[1]marzo2011!$BT40</f>
        <v>33.799999999999997</v>
      </c>
      <c r="H39" s="14" t="str">
        <f>[1]marzo2011!$BU40</f>
        <v>WNW</v>
      </c>
      <c r="I39" s="13">
        <f>[1]marzo2011!$BW40</f>
        <v>3.5354166666666669</v>
      </c>
      <c r="J39" s="15" t="str">
        <f>[1]marzo2011!$BX40</f>
        <v>WNW</v>
      </c>
      <c r="K39" s="16">
        <f>[1]marzo2011!$CA40</f>
        <v>236</v>
      </c>
      <c r="L39" s="17">
        <f>[1]marzo2011!$CB40</f>
        <v>823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04">
        <v>31</v>
      </c>
      <c r="B40" s="11">
        <f>[1]marzo2011!$AT41</f>
        <v>11.870833333333335</v>
      </c>
      <c r="C40" s="11">
        <f>[1]marzo2011!$AR41</f>
        <v>18</v>
      </c>
      <c r="D40" s="11">
        <f>[1]marzo2011!$AP41</f>
        <v>5.8</v>
      </c>
      <c r="E40" s="11">
        <f>[1]marzo2011!$BN41</f>
        <v>0.2</v>
      </c>
      <c r="F40" s="12">
        <f>[1]marzo2011!$BO41</f>
        <v>0</v>
      </c>
      <c r="G40" s="13">
        <f>[1]marzo2011!$BT41</f>
        <v>20.9</v>
      </c>
      <c r="H40" s="14" t="str">
        <f>[1]marzo2011!$BU41</f>
        <v>SE</v>
      </c>
      <c r="I40" s="13">
        <f>[1]marzo2011!$BW41</f>
        <v>4.6000000000000014</v>
      </c>
      <c r="J40" s="15" t="str">
        <f>[1]marzo2011!$BX41</f>
        <v>W</v>
      </c>
      <c r="K40" s="16">
        <f>[1]marzo2011!$CA41</f>
        <v>400</v>
      </c>
      <c r="L40" s="17">
        <f>[1]marzo2011!$CB41</f>
        <v>907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04" t="s">
        <v>26</v>
      </c>
      <c r="B42" s="11">
        <f>AVERAGE(B10:B40)</f>
        <v>6.9757392473118287</v>
      </c>
      <c r="C42" s="11">
        <f>AVERAGE(C10:C40)</f>
        <v>11.512903225806449</v>
      </c>
      <c r="D42" s="11">
        <f>AVERAGE(D10:D40)</f>
        <v>2.9838709677419355</v>
      </c>
      <c r="E42" s="11">
        <f>SUM(E10:E40)</f>
        <v>259.8</v>
      </c>
      <c r="F42" s="12">
        <f>SUM(F10:F40)</f>
        <v>5</v>
      </c>
      <c r="G42" s="11">
        <f>AVERAGE(G10:G40)</f>
        <v>21.841935483870969</v>
      </c>
      <c r="H42" s="10"/>
      <c r="I42" s="11">
        <f>AVERAGE(I10:I40)</f>
        <v>3.129704301075269</v>
      </c>
      <c r="J42" s="10"/>
      <c r="K42" s="16">
        <f>AVERAGE(K10:K40)</f>
        <v>233.29032258064515</v>
      </c>
      <c r="L42" s="17">
        <f>AVERAGE(L10:L40)</f>
        <v>601.87096774193549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04" t="s">
        <v>27</v>
      </c>
      <c r="B43" s="11">
        <f t="shared" ref="B43:G43" si="0">MAX(B10:B40)</f>
        <v>11.870833333333335</v>
      </c>
      <c r="C43" s="11">
        <f t="shared" si="0"/>
        <v>18.600000000000001</v>
      </c>
      <c r="D43" s="11">
        <f t="shared" si="0"/>
        <v>6.9</v>
      </c>
      <c r="E43" s="11">
        <f t="shared" si="0"/>
        <v>115.4</v>
      </c>
      <c r="F43" s="12">
        <f t="shared" si="0"/>
        <v>5</v>
      </c>
      <c r="G43" s="11">
        <f t="shared" si="0"/>
        <v>38.6</v>
      </c>
      <c r="H43" s="10"/>
      <c r="I43" s="11">
        <f>MAX(I10:I40)</f>
        <v>5.2687500000000016</v>
      </c>
      <c r="J43" s="10"/>
      <c r="K43" s="16">
        <f>MAX(K10:K40)</f>
        <v>401</v>
      </c>
      <c r="L43" s="17">
        <f>MAX(L10:L40)</f>
        <v>937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04" t="s">
        <v>28</v>
      </c>
      <c r="B44" s="11">
        <f t="shared" ref="B44:G44" si="1">MIN(B10:B40)</f>
        <v>0.57083333333333319</v>
      </c>
      <c r="C44" s="11">
        <f t="shared" si="1"/>
        <v>3.2</v>
      </c>
      <c r="D44" s="11">
        <f t="shared" si="1"/>
        <v>-3.1</v>
      </c>
      <c r="E44" s="11">
        <f t="shared" si="1"/>
        <v>0</v>
      </c>
      <c r="F44" s="12">
        <f t="shared" si="1"/>
        <v>0</v>
      </c>
      <c r="G44" s="11">
        <f t="shared" si="1"/>
        <v>11.3</v>
      </c>
      <c r="H44" s="10"/>
      <c r="I44" s="11">
        <f>MIN(I10:I40)</f>
        <v>0.76666666666666672</v>
      </c>
      <c r="J44" s="10"/>
      <c r="K44" s="16">
        <f>MIN(K10:K40)</f>
        <v>22</v>
      </c>
      <c r="L44" s="17">
        <f>MIN(L10:L40)</f>
        <v>83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[1]marzo2011!$BU$48</f>
        <v>38.6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[1]marzo2011!$AQ$57</f>
        <v>6.9757392473118287</v>
      </c>
      <c r="D50" s="10"/>
      <c r="E50" s="9" t="s">
        <v>35</v>
      </c>
      <c r="F50" s="10"/>
      <c r="G50" s="13">
        <f>E42</f>
        <v>259.8</v>
      </c>
      <c r="H50" s="10"/>
      <c r="I50" s="10"/>
      <c r="J50" s="10"/>
      <c r="K50" s="9" t="s">
        <v>14</v>
      </c>
      <c r="L50" s="18">
        <f>[1]marzo2011!$BU$49</f>
        <v>40631</v>
      </c>
      <c r="M50" s="10"/>
      <c r="N50" s="104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[1]marzo2011!$AX$57</f>
        <v>4.426305683563748</v>
      </c>
      <c r="D51" s="10"/>
      <c r="E51" s="9" t="s">
        <v>37</v>
      </c>
      <c r="F51" s="10"/>
      <c r="G51" s="15">
        <f>F42</f>
        <v>5</v>
      </c>
      <c r="H51" s="10"/>
      <c r="I51" s="10"/>
      <c r="J51" s="10"/>
      <c r="K51" s="9" t="s">
        <v>38</v>
      </c>
      <c r="L51" s="14" t="str">
        <f>[1]marzo2011!$BU$50</f>
        <v>23:30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[1]marzo2011!$AQ$56</f>
        <v>11.512903225806449</v>
      </c>
      <c r="D52" s="10"/>
      <c r="E52" s="9" t="s">
        <v>40</v>
      </c>
      <c r="F52" s="10"/>
      <c r="G52" s="13">
        <f>E43</f>
        <v>115.4</v>
      </c>
      <c r="H52" s="29">
        <f>[1]marzo2011!$AR$61</f>
        <v>40618</v>
      </c>
      <c r="I52" s="10"/>
      <c r="J52" s="10"/>
      <c r="K52" s="9" t="s">
        <v>41</v>
      </c>
      <c r="L52" s="14" t="str">
        <f>[1]marzo2011!$BU$51</f>
        <v>WSW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[1]marzo2011!$AQ$55</f>
        <v>2.9838709677419355</v>
      </c>
      <c r="D53" s="10"/>
      <c r="E53" s="9" t="s">
        <v>43</v>
      </c>
      <c r="F53" s="10"/>
      <c r="G53" s="17">
        <f>F43</f>
        <v>5</v>
      </c>
      <c r="H53" s="29">
        <f>[1]marzo2011!$AR$62</f>
        <v>40605</v>
      </c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[1]marzo2011!$AQ$50</f>
        <v>11.870833333333335</v>
      </c>
      <c r="D54" s="29">
        <f>[1]marzo2011!$AR$50</f>
        <v>40633</v>
      </c>
      <c r="E54" s="9" t="s">
        <v>45</v>
      </c>
      <c r="F54" s="10"/>
      <c r="G54" s="17">
        <f>[1]marzo2011!$AQ$66</f>
        <v>19</v>
      </c>
      <c r="H54" s="10"/>
      <c r="I54" s="10"/>
      <c r="J54" s="4" t="s">
        <v>46</v>
      </c>
      <c r="K54" s="9" t="s">
        <v>33</v>
      </c>
      <c r="L54" s="14">
        <f>I42</f>
        <v>3.129704301075269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[1]marzo2011!$AQ$49</f>
        <v>0.57083333333333319</v>
      </c>
      <c r="D55" s="29">
        <f>[1]marzo2011!$AR$49</f>
        <v>40605</v>
      </c>
      <c r="E55" s="9" t="s">
        <v>48</v>
      </c>
      <c r="F55" s="10"/>
      <c r="G55" s="20">
        <f>[1]marzo2011!$AQ$65</f>
        <v>2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[1]marzo2011!$AQ$48</f>
        <v>18.600000000000001</v>
      </c>
      <c r="D56" s="29">
        <f>[1]marzo2011!$AR$48</f>
        <v>40620</v>
      </c>
      <c r="E56" s="10"/>
      <c r="F56" s="10"/>
      <c r="G56" s="10"/>
      <c r="H56" s="10"/>
      <c r="I56" s="10"/>
      <c r="J56" s="4" t="s">
        <v>50</v>
      </c>
      <c r="K56" s="10"/>
      <c r="L56" s="14" t="str">
        <f>[1]marzo2011!$BW$55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[1]marzo2011!$AQ$47</f>
        <v>-3.1</v>
      </c>
      <c r="D57" s="29">
        <f>[1]marzo2011!$AR$47</f>
        <v>40611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[1]marzo2011!$AQ$63</f>
        <v>5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134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04">
        <v>2011</v>
      </c>
      <c r="D63" s="104">
        <v>2010</v>
      </c>
      <c r="E63" s="104">
        <v>2009</v>
      </c>
      <c r="F63" s="104">
        <v>2008</v>
      </c>
      <c r="G63" s="104">
        <v>2007</v>
      </c>
      <c r="H63" s="104">
        <v>2006</v>
      </c>
      <c r="I63" s="104">
        <v>2005</v>
      </c>
      <c r="J63" s="104">
        <v>2004</v>
      </c>
      <c r="K63" s="104">
        <v>2003</v>
      </c>
      <c r="L63" s="104">
        <v>2002</v>
      </c>
      <c r="M63" s="104">
        <v>2001</v>
      </c>
      <c r="N63" s="104">
        <v>2000</v>
      </c>
      <c r="O63" s="104">
        <v>1999</v>
      </c>
      <c r="P63" s="104">
        <v>1998</v>
      </c>
      <c r="Q63" s="104">
        <v>1997</v>
      </c>
      <c r="R63" s="104">
        <v>1996</v>
      </c>
      <c r="S63" s="104">
        <v>1995</v>
      </c>
      <c r="T63" s="104">
        <v>1994</v>
      </c>
      <c r="U63" s="104">
        <v>1993</v>
      </c>
      <c r="V63" s="104">
        <v>1992</v>
      </c>
      <c r="W63" s="104">
        <v>1991</v>
      </c>
      <c r="X63" s="104">
        <v>1990</v>
      </c>
      <c r="Y63" s="104">
        <v>1989</v>
      </c>
      <c r="Z63" s="104" t="s">
        <v>56</v>
      </c>
    </row>
    <row r="64" spans="1:26">
      <c r="A64" s="4" t="s">
        <v>57</v>
      </c>
      <c r="B64" s="10"/>
      <c r="C64" s="11">
        <f>[1]marzo2011!$AT$43</f>
        <v>6.9757392473118287</v>
      </c>
      <c r="D64" s="11">
        <f>[2]marzo2010!$AQ$57</f>
        <v>5.8616497194950901</v>
      </c>
      <c r="E64" s="11">
        <f>[3]marzo2009!$D$53</f>
        <v>7.6231387330528273</v>
      </c>
      <c r="F64" s="11">
        <f>[4]marzo2008!$D$53</f>
        <v>7.731451612903224</v>
      </c>
      <c r="G64" s="11">
        <f>[5]marzo2007!$D$53</f>
        <v>8.502419354838711</v>
      </c>
      <c r="H64" s="11">
        <f>[6]marzo2006!$D$53</f>
        <v>5.7967741935483881</v>
      </c>
      <c r="I64" s="11">
        <f>[7]marzo2005!$D$53</f>
        <v>6.8161290322580639</v>
      </c>
      <c r="J64" s="11">
        <f>[8]marzo2004!$D$53</f>
        <v>6.6137096774193544</v>
      </c>
      <c r="K64" s="11">
        <f>[9]marzo2003!$D$53</f>
        <v>7.8596774193548367</v>
      </c>
      <c r="L64" s="11">
        <f>[10]marzo2002!$D$53</f>
        <v>8.9911290322580655</v>
      </c>
      <c r="M64" s="11">
        <f>[11]marzo2001!$D$53</f>
        <v>8.0846774193548381</v>
      </c>
      <c r="N64" s="11">
        <f>[12]marzo2000!$D$53</f>
        <v>7.879032258064516</v>
      </c>
      <c r="O64" s="11">
        <f>[13]marzo99!$D$53</f>
        <v>7.3096774193548386</v>
      </c>
      <c r="P64" s="11">
        <f>[14]marzo98!$D$53</f>
        <v>6.362903225806452</v>
      </c>
      <c r="Q64" s="11">
        <f>[15]marzo97!$D$53</f>
        <v>9.129032258064516</v>
      </c>
      <c r="R64" s="11">
        <f>[16]marzo96!$D$51</f>
        <v>4.07258064516129</v>
      </c>
      <c r="S64" s="11">
        <f>[17]marzo95!$D$51</f>
        <v>4.887096774193548</v>
      </c>
      <c r="T64" s="11">
        <f>[18]marzo94!$D$51</f>
        <v>9.508064516129032</v>
      </c>
      <c r="U64" s="11">
        <f>[19]marzo93!$D$51</f>
        <v>5.814516129032258</v>
      </c>
      <c r="V64" s="11">
        <f>[20]marzo92!$D$51</f>
        <v>6.354838709677419</v>
      </c>
      <c r="W64" s="11">
        <f>[21]marzo91!$D$51</f>
        <v>8.370967741935484</v>
      </c>
      <c r="X64" s="11">
        <f>[22]marzo90!$D$51</f>
        <v>10.241935483870968</v>
      </c>
      <c r="Y64" s="11"/>
      <c r="Z64" s="11">
        <f>AVERAGE(C64:Y64)</f>
        <v>7.3085063910493426</v>
      </c>
    </row>
    <row r="65" spans="1:26">
      <c r="A65" s="4" t="s">
        <v>58</v>
      </c>
      <c r="B65" s="10"/>
      <c r="C65" s="11">
        <f>[1]marzo2011!$AX$57</f>
        <v>4.426305683563748</v>
      </c>
      <c r="D65" s="11">
        <f>[2]marzo2010!$AX$57</f>
        <v>2.6994525562679486</v>
      </c>
      <c r="E65" s="11">
        <f>[3]marzo2009!$I$53</f>
        <v>3.9585673657027094</v>
      </c>
      <c r="F65" s="11">
        <f>[4]marzo2008!$I$53</f>
        <v>5.1499814608824614</v>
      </c>
      <c r="G65" s="11">
        <f>[5]marzo2007!$I$53</f>
        <v>6.3319988479262674</v>
      </c>
      <c r="H65" s="11">
        <f>[6]marzo2006!$I$53</f>
        <v>2.6507968509984643</v>
      </c>
      <c r="I65" s="11">
        <f>[7]marzo2005!$I$53</f>
        <v>3.1254224270353301</v>
      </c>
      <c r="J65" s="11">
        <f>[8]marzo2004!$I$53</f>
        <v>3.8483222098628107</v>
      </c>
      <c r="K65" s="11">
        <f>[9]marzo2003!$I$53</f>
        <v>3.3170410906297998</v>
      </c>
      <c r="L65" s="11">
        <f>[10]marzo2002!$I$53</f>
        <v>4.9247215821812604</v>
      </c>
      <c r="M65" s="11">
        <f>[11]marzo2001!$I$53</f>
        <v>4.7229454685099848</v>
      </c>
      <c r="N65" s="11">
        <f>[12]marzo2000!$I$53</f>
        <v>4.5597330367074527</v>
      </c>
      <c r="O65" s="11">
        <f>[13]marzo99!$I$53</f>
        <v>4.4583909370199697</v>
      </c>
      <c r="P65" s="11">
        <f>[14]marzo98!$I$53</f>
        <v>4.0831413210445469</v>
      </c>
      <c r="Q65" s="11">
        <f>[15]marzo97!$I$53</f>
        <v>5.0627880184331797</v>
      </c>
      <c r="R65" s="11">
        <f>[16]marzo96!$I$53</f>
        <v>2.1539673711531329</v>
      </c>
      <c r="S65" s="11">
        <f>[17]marzo95!$I$53</f>
        <v>3.2280145929339477</v>
      </c>
      <c r="T65" s="11">
        <f>[18]marzo94!$I$53</f>
        <v>4.3478302611367132</v>
      </c>
      <c r="U65" s="11">
        <f>[19]marzo93!$I$53</f>
        <v>3.3679915514592929</v>
      </c>
      <c r="V65" s="11">
        <f>[20]marzo92!$I$53</f>
        <v>3.4113830181683351</v>
      </c>
      <c r="W65" s="11">
        <f>[21]marzo91!$I$53</f>
        <v>3.4166666666666665</v>
      </c>
      <c r="X65" s="11">
        <f>[22]marzo90!$I$53</f>
        <v>6.9783026113671269</v>
      </c>
      <c r="Y65" s="11"/>
      <c r="Z65" s="11">
        <f t="shared" ref="Z65:Z80" si="2">AVERAGE(C65:Y65)</f>
        <v>4.1010802240750523</v>
      </c>
    </row>
    <row r="66" spans="1:26">
      <c r="A66" s="4" t="s">
        <v>59</v>
      </c>
      <c r="B66" s="10"/>
      <c r="C66" s="11">
        <f>[1]marzo2011!$AR$43</f>
        <v>11.512903225806449</v>
      </c>
      <c r="D66" s="11">
        <f>[2]marzo2010!$AR$43</f>
        <v>10.222580645161296</v>
      </c>
      <c r="E66" s="11">
        <f>'[24]sint2009-03'!$C$40</f>
        <v>12.60967741935484</v>
      </c>
      <c r="F66" s="11">
        <f>'[25]sint2008-03'!$C$40</f>
        <v>14.825806451612902</v>
      </c>
      <c r="G66" s="11">
        <f>'[26]sint2007-03'!$C$40</f>
        <v>14.848387096774191</v>
      </c>
      <c r="H66" s="11">
        <f>'[27]sint2006-03'!$C$40</f>
        <v>12.161290322580646</v>
      </c>
      <c r="I66" s="11">
        <f>'[28]sint2005-03'!$C$40</f>
        <v>13.512903225806451</v>
      </c>
      <c r="J66" s="11">
        <f>'[29]sint2004-03'!$C$40</f>
        <v>11.58064516129032</v>
      </c>
      <c r="K66" s="11">
        <f>'[30]sint2003-03'!$C$40</f>
        <v>15.296774193548384</v>
      </c>
      <c r="L66" s="11">
        <f>'[31]sint2002-03'!$C$40</f>
        <v>15.72258064516129</v>
      </c>
      <c r="M66" s="11">
        <f>'[32]sint2001-03'!$C$40</f>
        <v>13.193548387096774</v>
      </c>
      <c r="N66" s="11">
        <f>'[33]sint2000-03'!$C$40</f>
        <v>15.416129032258068</v>
      </c>
      <c r="O66" s="11">
        <f>[34]mar99!$C$40</f>
        <v>13.590322580645157</v>
      </c>
      <c r="P66" s="11">
        <f>[35]marzo98!$C$40</f>
        <v>14.612903225806452</v>
      </c>
      <c r="Q66" s="11">
        <f>'[23]sint03-97'!$C$40</f>
        <v>18.580645161290324</v>
      </c>
      <c r="R66" s="11">
        <f>[16]marzo96!$D$50</f>
        <v>9.2903225806451619</v>
      </c>
      <c r="S66" s="11">
        <f>[17]marzo95!$D$50</f>
        <v>12.870967741935484</v>
      </c>
      <c r="T66" s="11">
        <f>[18]marzo94!$D$50</f>
        <v>17.903225806451612</v>
      </c>
      <c r="U66" s="11">
        <f>[19]marzo93!$D$50</f>
        <v>13.03225806451613</v>
      </c>
      <c r="V66" s="11">
        <f>[20]marzo92!$D$50</f>
        <v>13.774193548387096</v>
      </c>
      <c r="W66" s="11">
        <f>[21]marzo91!$D$50</f>
        <v>13.129032258064516</v>
      </c>
      <c r="X66" s="11">
        <f>[22]marzo90!$D$50</f>
        <v>14.548387096774194</v>
      </c>
      <c r="Y66" s="11"/>
      <c r="Z66" s="11">
        <f t="shared" si="2"/>
        <v>13.737976539589443</v>
      </c>
    </row>
    <row r="67" spans="1:26">
      <c r="A67" s="4" t="s">
        <v>60</v>
      </c>
      <c r="B67" s="10"/>
      <c r="C67" s="11">
        <f>[1]marzo2011!$AP$43</f>
        <v>2.9838709677419355</v>
      </c>
      <c r="D67" s="11">
        <f>[2]marzo2010!$AP101</f>
        <v>0</v>
      </c>
      <c r="E67" s="11">
        <f>'[24]sint2009-03'!$B$40</f>
        <v>2.9096774193548387</v>
      </c>
      <c r="F67" s="11">
        <f>'[25]sint2008-03'!$B$40</f>
        <v>2.8903225806451611</v>
      </c>
      <c r="G67" s="11">
        <f>'[26]sint2007-03'!$B$40</f>
        <v>3.8451612903225807</v>
      </c>
      <c r="H67" s="11">
        <f>'[27]sint2006-03'!$B$40</f>
        <v>1.0935483870967744</v>
      </c>
      <c r="I67" s="11">
        <f>'[28]sint2005-03'!$B$40</f>
        <v>2.0258064516129033</v>
      </c>
      <c r="J67" s="11">
        <f>'[29]sint2004-03'!$B$40</f>
        <v>1.7999999999999998</v>
      </c>
      <c r="K67" s="11">
        <f>'[30]sint2003-03'!$B$40</f>
        <v>2.4806451612903229</v>
      </c>
      <c r="L67" s="11">
        <f>'[31]sint2002-03'!$B$40</f>
        <v>3.8709677419354831</v>
      </c>
      <c r="M67" s="11">
        <f>'[32]sint2001-03'!$B$40</f>
        <v>4.1999999999999993</v>
      </c>
      <c r="N67" s="11">
        <f>'[33]sint2000-03'!$B$40</f>
        <v>2.4322580645161298</v>
      </c>
      <c r="O67" s="11">
        <f>[34]mar99!$B$40</f>
        <v>2.7677419354838708</v>
      </c>
      <c r="P67" s="11">
        <f>[35]marzo98!$B$40</f>
        <v>0.32258064516129031</v>
      </c>
      <c r="Q67" s="11">
        <f>'[23]sint03-97'!$B$40</f>
        <v>2.4193548387096775</v>
      </c>
      <c r="R67" s="11">
        <f>[16]marzo96!$D$49</f>
        <v>0.16129032258064516</v>
      </c>
      <c r="S67" s="11">
        <f>[17]marzo95!$D$49</f>
        <v>-0.80645161290322576</v>
      </c>
      <c r="T67" s="11">
        <f>[18]marzo94!$D$49</f>
        <v>3.3548387096774195</v>
      </c>
      <c r="U67" s="11">
        <f>[19]marzo93!$D$49</f>
        <v>0.41935483870967744</v>
      </c>
      <c r="V67" s="11">
        <f>[20]marzo92!$D$49</f>
        <v>1.4516129032258065</v>
      </c>
      <c r="W67" s="11">
        <f>[21]marzo91!$D$49</f>
        <v>4.903225806451613</v>
      </c>
      <c r="X67" s="11">
        <f>[22]marzo90!$D$49</f>
        <v>5.935483870967742</v>
      </c>
      <c r="Y67" s="11"/>
      <c r="Z67" s="11">
        <f t="shared" si="2"/>
        <v>2.3391495601173022</v>
      </c>
    </row>
    <row r="68" spans="1:26">
      <c r="A68" s="4" t="s">
        <v>61</v>
      </c>
      <c r="B68" s="10"/>
      <c r="C68" s="11">
        <f>[1]marzo2011!$AR$44</f>
        <v>18.600000000000001</v>
      </c>
      <c r="D68" s="11">
        <f>[2]marzo2010!$AR$44</f>
        <v>16.600000000000001</v>
      </c>
      <c r="E68" s="11">
        <f>[3]marzo2009!$D$44</f>
        <v>19.899999999999999</v>
      </c>
      <c r="F68" s="11">
        <f>[4]marzo2008!$D$44</f>
        <v>22.2</v>
      </c>
      <c r="G68" s="11">
        <f>[5]marzo2007!$D$44</f>
        <v>20.399999999999999</v>
      </c>
      <c r="H68" s="11">
        <f>[6]marzo2006!$D$44</f>
        <v>19.5</v>
      </c>
      <c r="I68" s="11">
        <f>[7]marzo2005!$D$44</f>
        <v>26</v>
      </c>
      <c r="J68" s="11">
        <f>[8]marzo2004!$D$44</f>
        <v>21.5</v>
      </c>
      <c r="K68" s="11">
        <f>[9]marzo2003!$D$44</f>
        <v>21.4</v>
      </c>
      <c r="L68" s="11">
        <f>[10]marzo2002!$D$44</f>
        <v>25.8</v>
      </c>
      <c r="M68" s="11">
        <f>[11]marzo2001!$D$44</f>
        <v>20.6</v>
      </c>
      <c r="N68" s="11">
        <f>[12]marzo2000!$D$44</f>
        <v>23.4</v>
      </c>
      <c r="O68" s="11">
        <f>[13]marzo99!$D$44</f>
        <v>20</v>
      </c>
      <c r="P68" s="11">
        <f>[14]marzo98!$D$44</f>
        <v>21</v>
      </c>
      <c r="Q68" s="11">
        <f>[15]marzo97!$D$44</f>
        <v>25</v>
      </c>
      <c r="R68" s="11">
        <f>[16]marzo96!$D$44</f>
        <v>17</v>
      </c>
      <c r="S68" s="11">
        <f>[17]marzo95!$D$44</f>
        <v>20</v>
      </c>
      <c r="T68" s="11">
        <f>[18]marzo94!$D$44</f>
        <v>23</v>
      </c>
      <c r="U68" s="11">
        <f>[19]marzo93!$D$44</f>
        <v>24</v>
      </c>
      <c r="V68" s="11">
        <f>[20]marzo92!$D$44</f>
        <v>23</v>
      </c>
      <c r="W68" s="11">
        <f>[21]marzo91!$D$44</f>
        <v>21</v>
      </c>
      <c r="X68" s="11">
        <f>[22]marzo90!$D$44</f>
        <v>21</v>
      </c>
      <c r="Y68" s="11"/>
      <c r="Z68" s="11">
        <f t="shared" si="2"/>
        <v>21.404545454545453</v>
      </c>
    </row>
    <row r="69" spans="1:26">
      <c r="A69" s="4" t="s">
        <v>62</v>
      </c>
      <c r="B69" s="10"/>
      <c r="C69" s="11">
        <f>[1]marzo2011!$AP$45</f>
        <v>-3.1</v>
      </c>
      <c r="D69" s="11">
        <f>[2]marzo2010!$AP$45</f>
        <v>-4.9000000000000004</v>
      </c>
      <c r="E69" s="11">
        <f>[3]marzo2009!$D$43</f>
        <v>-2.2999999999999998</v>
      </c>
      <c r="F69" s="11">
        <f>[4]marzo2008!$D$43</f>
        <v>-4.2</v>
      </c>
      <c r="G69" s="11">
        <f>[5]marzo2007!$D$43</f>
        <v>-2.5</v>
      </c>
      <c r="H69" s="11">
        <f>[6]marzo2006!$D$43</f>
        <v>-6.2</v>
      </c>
      <c r="I69" s="11">
        <f>[7]marzo2005!$D$43</f>
        <v>-11.7</v>
      </c>
      <c r="J69" s="11">
        <f>[8]marzo2004!$D$43</f>
        <v>-5.8</v>
      </c>
      <c r="K69" s="11">
        <f>[9]marzo2003!$D$43</f>
        <v>-2.1</v>
      </c>
      <c r="L69" s="11">
        <f>[10]marzo2002!$D$43</f>
        <v>-1.7</v>
      </c>
      <c r="M69" s="11">
        <f>[11]marzo2001!$D$43</f>
        <v>-6.5</v>
      </c>
      <c r="N69" s="11">
        <f>[12]marzo2000!$D$43</f>
        <v>-2.1</v>
      </c>
      <c r="O69" s="11">
        <f>[13]marzo99!$D$43</f>
        <v>-2.2999999999999998</v>
      </c>
      <c r="P69" s="11">
        <f>[14]marzo98!$D$43</f>
        <v>-5</v>
      </c>
      <c r="Q69" s="11">
        <f>[15]marzo97!$D$43</f>
        <v>-2</v>
      </c>
      <c r="R69" s="11">
        <f>[16]marzo96!$D$43</f>
        <v>-6</v>
      </c>
      <c r="S69" s="11">
        <f>[17]marzo95!$D$43</f>
        <v>-5</v>
      </c>
      <c r="T69" s="11">
        <f>[18]marzo94!$D$43</f>
        <v>-1</v>
      </c>
      <c r="U69" s="11">
        <f>[19]marzo93!$D$43</f>
        <v>-6</v>
      </c>
      <c r="V69" s="11">
        <f>[20]marzo92!$D$43</f>
        <v>-3</v>
      </c>
      <c r="W69" s="11">
        <f>[21]marzo91!$D$43</f>
        <v>-1</v>
      </c>
      <c r="X69" s="11">
        <f>[22]marzo90!$D$43</f>
        <v>0</v>
      </c>
      <c r="Y69" s="11"/>
      <c r="Z69" s="11">
        <f t="shared" si="2"/>
        <v>-3.8363636363636364</v>
      </c>
    </row>
    <row r="70" spans="1:26">
      <c r="A70" s="4" t="s">
        <v>63</v>
      </c>
      <c r="B70" s="10"/>
      <c r="C70" s="11">
        <f>[1]marzo2011!$AU$43</f>
        <v>8.5290322580645146</v>
      </c>
      <c r="D70" s="11">
        <f>[2]marzo2010!$AU$43</f>
        <v>8.2548387096774203</v>
      </c>
      <c r="E70" s="11">
        <f>'[24]sint2009-03'!$E$40</f>
        <v>9.6999999999999975</v>
      </c>
      <c r="F70" s="11">
        <f>'[25]sint2008-03'!$E$40</f>
        <v>11.93548387096774</v>
      </c>
      <c r="G70" s="11">
        <f>'[26]sint2007-03'!$E$40</f>
        <v>11.003225806451612</v>
      </c>
      <c r="H70" s="11">
        <f>'[27]sint2006-03'!$E$40</f>
        <v>11.06774193548387</v>
      </c>
      <c r="I70" s="11">
        <f>'[28]sint2005-03'!$E$40</f>
        <v>11.487096774193548</v>
      </c>
      <c r="J70" s="11">
        <f>'[29]sint2004-03'!$E$40</f>
        <v>9.7806451612903249</v>
      </c>
      <c r="K70" s="11">
        <f>'[30]sint2003-03'!$E$40</f>
        <v>12.816129032258063</v>
      </c>
      <c r="L70" s="11">
        <f>'[31]sint2002-03'!$E$40</f>
        <v>11.851612903225805</v>
      </c>
      <c r="M70" s="11">
        <f>'[32]sint2001-03'!$E$40</f>
        <v>8.9935483870967765</v>
      </c>
      <c r="N70" s="11">
        <f>'[33]sint2000-03'!$E$40</f>
        <v>12.983870967741939</v>
      </c>
      <c r="O70" s="11">
        <f>[34]mar99!$E$40</f>
        <v>10.822580645161292</v>
      </c>
      <c r="P70" s="11">
        <f>[35]marzo98!$E$40</f>
        <v>14.290322580645162</v>
      </c>
      <c r="Q70" s="11">
        <f>'[23]sint03-97'!$E$40</f>
        <v>16.161290322580644</v>
      </c>
      <c r="R70" s="11">
        <f>[16]marzo96!$D$52</f>
        <v>9.129032258064516</v>
      </c>
      <c r="S70" s="11">
        <f>[17]marzo95!$D$52</f>
        <v>13.67741935483871</v>
      </c>
      <c r="T70" s="11">
        <f>[18]marzo94!$D$52</f>
        <v>14.548387096774194</v>
      </c>
      <c r="U70" s="11">
        <f>[19]marzo93!$D$52</f>
        <v>12.612903225806452</v>
      </c>
      <c r="V70" s="11">
        <f>[20]marzo92!$D$52</f>
        <v>12.32258064516129</v>
      </c>
      <c r="W70" s="11">
        <f>[21]marzo91!$D$52</f>
        <v>8.2258064516129039</v>
      </c>
      <c r="X70" s="11">
        <f>[22]marzo90!$D$52</f>
        <v>8.612903225806452</v>
      </c>
      <c r="Y70" s="11"/>
      <c r="Z70" s="11">
        <f t="shared" si="2"/>
        <v>11.309384164222873</v>
      </c>
    </row>
    <row r="71" spans="1:26">
      <c r="A71" s="4" t="s">
        <v>64</v>
      </c>
      <c r="B71" s="10"/>
      <c r="C71" s="13">
        <f>[1]marzo2011!$BN$43</f>
        <v>259.8</v>
      </c>
      <c r="D71" s="13">
        <f>[2]marzo2010!$BN$43</f>
        <v>138.60000000000002</v>
      </c>
      <c r="E71" s="13">
        <f>[3]marzo2009!$D$55</f>
        <v>154.79999999999998</v>
      </c>
      <c r="F71" s="17">
        <f>[4]marzo2008!$D$55</f>
        <v>30</v>
      </c>
      <c r="G71" s="17">
        <f>[5]marzo2007!$D$55</f>
        <v>64</v>
      </c>
      <c r="H71" s="17">
        <f>[6]marzo2006!$D$55</f>
        <v>40</v>
      </c>
      <c r="I71" s="17">
        <f>[7]marzo2005!$D$55</f>
        <v>82</v>
      </c>
      <c r="J71" s="17">
        <f>[8]marzo2004!$D$55</f>
        <v>32</v>
      </c>
      <c r="K71" s="17">
        <f>[9]marzo2003!$D$55</f>
        <v>0</v>
      </c>
      <c r="L71" s="17">
        <f>[10]marzo2002!$D$55</f>
        <v>69</v>
      </c>
      <c r="M71" s="17">
        <f>[11]marzo2001!$D$55</f>
        <v>137</v>
      </c>
      <c r="N71" s="17">
        <f>[12]marzo2000!$D$55</f>
        <v>100</v>
      </c>
      <c r="O71" s="17">
        <f>[13]marzo99!$D$55</f>
        <v>183</v>
      </c>
      <c r="P71" s="12">
        <f>[14]marzo98!$D$55</f>
        <v>0</v>
      </c>
      <c r="Q71" s="12">
        <f>[15]marzo97!$D$54</f>
        <v>0</v>
      </c>
      <c r="R71" s="12">
        <f>[16]marzo96!$D$55</f>
        <v>49</v>
      </c>
      <c r="S71" s="12">
        <f>[17]marzo95!$D$55</f>
        <v>2</v>
      </c>
      <c r="T71" s="12">
        <f>[18]marzo94!$D$55</f>
        <v>34</v>
      </c>
      <c r="U71" s="12">
        <f>[19]marzo93!$D$55</f>
        <v>115</v>
      </c>
      <c r="V71" s="12">
        <f>[20]marzo92!$D$55</f>
        <v>142</v>
      </c>
      <c r="W71" s="12">
        <f>[21]marzo91!$D$55</f>
        <v>438</v>
      </c>
      <c r="X71" s="12"/>
      <c r="Y71" s="12"/>
      <c r="Z71" s="11">
        <f t="shared" si="2"/>
        <v>98.580952380952368</v>
      </c>
    </row>
    <row r="72" spans="1:26">
      <c r="A72" s="4" t="s">
        <v>65</v>
      </c>
      <c r="B72" s="10"/>
      <c r="C72" s="17">
        <f>[1]marzo2011!$BO$43</f>
        <v>5</v>
      </c>
      <c r="D72" s="17">
        <f>[2]marzo2010!$BO$43</f>
        <v>22</v>
      </c>
      <c r="E72" s="17">
        <f>[3]marzo2009!$D$56</f>
        <v>0</v>
      </c>
      <c r="F72" s="17">
        <f>[4]marzo2008!$D$56</f>
        <v>0</v>
      </c>
      <c r="G72" s="17">
        <f>[5]marzo2007!$D$56</f>
        <v>0</v>
      </c>
      <c r="H72" s="17">
        <f>[6]marzo2006!$D$56</f>
        <v>2</v>
      </c>
      <c r="I72" s="17">
        <f>[7]marzo2005!$D$56</f>
        <v>7</v>
      </c>
      <c r="J72" s="17">
        <f>[8]marzo2004!$D$56</f>
        <v>5</v>
      </c>
      <c r="K72" s="17">
        <f>[9]marzo2003!$D$56</f>
        <v>0</v>
      </c>
      <c r="L72" s="17">
        <f>[10]marzo2002!$D$56</f>
        <v>0</v>
      </c>
      <c r="M72" s="17">
        <f>[11]marzo2001!$D$56</f>
        <v>5</v>
      </c>
      <c r="N72" s="17">
        <f>[12]marzo2000!$D$56</f>
        <v>0</v>
      </c>
      <c r="O72" s="17">
        <f>[13]marzo99!$D$56</f>
        <v>0</v>
      </c>
      <c r="P72" s="12">
        <f>[14]marzo98!$D$56</f>
        <v>10</v>
      </c>
      <c r="Q72" s="12">
        <f>[15]marzo97!$D$55</f>
        <v>0</v>
      </c>
      <c r="R72" s="12">
        <f>[16]marzo96!$D$56</f>
        <v>6</v>
      </c>
      <c r="S72" s="12">
        <f>[17]marzo95!$D$56</f>
        <v>0</v>
      </c>
      <c r="T72" s="12">
        <f>[18]marzo94!$D$56</f>
        <v>0</v>
      </c>
      <c r="U72" s="12">
        <f>[19]marzo93!$D$56</f>
        <v>0</v>
      </c>
      <c r="V72" s="12">
        <f>[20]marzo92!$D$56</f>
        <v>0</v>
      </c>
      <c r="W72" s="12">
        <f>[21]marzo91!$D$56</f>
        <v>0</v>
      </c>
      <c r="X72" s="12"/>
      <c r="Y72" s="12"/>
      <c r="Z72" s="12">
        <f t="shared" si="2"/>
        <v>2.9523809523809526</v>
      </c>
    </row>
    <row r="73" spans="1:26">
      <c r="A73" s="4" t="s">
        <v>66</v>
      </c>
      <c r="B73" s="10"/>
      <c r="C73" s="17">
        <f>[1]marzo2011!$AQ$66</f>
        <v>19</v>
      </c>
      <c r="D73" s="17">
        <f>[2]marzo2010!$AQ$66</f>
        <v>12</v>
      </c>
      <c r="E73" s="17">
        <f>'[24]sint2009-03'!$D$92</f>
        <v>11</v>
      </c>
      <c r="F73" s="17">
        <f>'[25]sint2008-03'!$D$92</f>
        <v>4</v>
      </c>
      <c r="G73" s="17">
        <f>'[26]sint2007-03'!$D$92</f>
        <v>6</v>
      </c>
      <c r="H73" s="17">
        <f>'[27]sint2006-03'!$D$92</f>
        <v>6</v>
      </c>
      <c r="I73" s="17">
        <f>'[28]sint2005-03'!$D$91</f>
        <v>8</v>
      </c>
      <c r="J73" s="17">
        <f>'[29]sint2004-03'!$D$91</f>
        <v>6</v>
      </c>
      <c r="K73" s="17">
        <f>'[30]sint2003-03'!$D$91</f>
        <v>0</v>
      </c>
      <c r="L73" s="17">
        <f>'[31]sint2002-03'!$D$91</f>
        <v>4</v>
      </c>
      <c r="M73" s="17">
        <f>'[32]sint2001-03'!$D$91</f>
        <v>12</v>
      </c>
      <c r="N73" s="17">
        <f>'[33]sint2000-03'!$D$91</f>
        <v>4</v>
      </c>
      <c r="O73" s="17">
        <f>[34]mar99!$D$91</f>
        <v>8</v>
      </c>
      <c r="P73" s="12">
        <f>[35]marzo98!$D$87</f>
        <v>0</v>
      </c>
      <c r="Q73" s="12">
        <f>'[23]sint03-97'!$D$87</f>
        <v>0</v>
      </c>
      <c r="R73" s="12">
        <f>[16]marzo96!$D$60</f>
        <v>6</v>
      </c>
      <c r="S73" s="12">
        <f>[17]marzo95!$D$60</f>
        <v>1</v>
      </c>
      <c r="T73" s="12">
        <f>[18]marzo94!$D$60</f>
        <v>2</v>
      </c>
      <c r="U73" s="12">
        <f>[19]marzo93!$D$60</f>
        <v>4</v>
      </c>
      <c r="V73" s="12">
        <f>[20]marzo92!$D$60</f>
        <v>5</v>
      </c>
      <c r="W73" s="12">
        <f>[21]marzo91!$D$60</f>
        <v>13</v>
      </c>
      <c r="X73" s="12"/>
      <c r="Y73" s="12"/>
      <c r="Z73" s="12">
        <f t="shared" si="2"/>
        <v>6.2380952380952381</v>
      </c>
    </row>
    <row r="74" spans="1:26">
      <c r="A74" s="4" t="s">
        <v>67</v>
      </c>
      <c r="B74" s="10"/>
      <c r="C74" s="17">
        <f>[1]marzo2011!$AQ$63</f>
        <v>5</v>
      </c>
      <c r="D74" s="17">
        <f>[2]marzo2010!$AQ$63</f>
        <v>12</v>
      </c>
      <c r="E74" s="17">
        <f>[3]marzo2009!$D$59</f>
        <v>5</v>
      </c>
      <c r="F74" s="17">
        <f>[4]marzo2008!$D$59</f>
        <v>5</v>
      </c>
      <c r="G74" s="17">
        <f>[5]marzo2007!$D$59</f>
        <v>2</v>
      </c>
      <c r="H74" s="17">
        <f>[6]marzo2006!$D$59</f>
        <v>12</v>
      </c>
      <c r="I74" s="17">
        <f>[7]marzo2005!$D$59</f>
        <v>12</v>
      </c>
      <c r="J74" s="17">
        <f>[8]marzo2004!$D$59</f>
        <v>7</v>
      </c>
      <c r="K74" s="17">
        <f>[9]marzo2003!$D$59</f>
        <v>5</v>
      </c>
      <c r="L74" s="17">
        <f>[10]marzo2002!$D$59</f>
        <v>3</v>
      </c>
      <c r="M74" s="17">
        <f>[11]marzo2001!$D$59</f>
        <v>2</v>
      </c>
      <c r="N74" s="17">
        <f>[12]marzo2000!$D$59</f>
        <v>7</v>
      </c>
      <c r="O74" s="17">
        <f>[13]marzo99!$D$59</f>
        <v>6</v>
      </c>
      <c r="P74" s="17">
        <f>[14]marzo98!$D$59</f>
        <v>13</v>
      </c>
      <c r="Q74" s="17">
        <f>[15]marzo97!$D$59</f>
        <v>3</v>
      </c>
      <c r="R74" s="17">
        <f>[16]marzo96!$D$62</f>
        <v>14</v>
      </c>
      <c r="S74" s="17">
        <f>[17]marzo95!$D$62</f>
        <v>18</v>
      </c>
      <c r="T74" s="17">
        <f>[18]marzo94!$D$62</f>
        <v>1</v>
      </c>
      <c r="U74" s="17">
        <f>[19]marzo93!$D$62</f>
        <v>15</v>
      </c>
      <c r="V74" s="17">
        <f>[20]marzo92!$D$62</f>
        <v>7</v>
      </c>
      <c r="W74" s="17">
        <f>[21]marzo91!$D$62</f>
        <v>2</v>
      </c>
      <c r="X74" s="17">
        <f>[22]marzo90!$D$59</f>
        <v>0</v>
      </c>
      <c r="Y74" s="10"/>
      <c r="Z74" s="12">
        <f t="shared" si="2"/>
        <v>7.0909090909090908</v>
      </c>
    </row>
    <row r="75" spans="1:26">
      <c r="A75" s="4" t="s">
        <v>68</v>
      </c>
      <c r="B75" s="10"/>
      <c r="C75" s="13">
        <f>[1]marzo2011!$AW$59</f>
        <v>308.39999999999998</v>
      </c>
      <c r="D75" s="13">
        <f>[2]marzo2010!$AW$59</f>
        <v>222.20000000000002</v>
      </c>
      <c r="E75" s="17">
        <f>'[24]sint2009-03'!$I$90</f>
        <v>332.79999999999995</v>
      </c>
      <c r="F75" s="17">
        <f>'[25]sint2008-03'!$I$90</f>
        <v>154</v>
      </c>
      <c r="G75" s="17">
        <f>'[26]sint2007-03'!$I$90</f>
        <v>99</v>
      </c>
      <c r="H75" s="17">
        <f>'[27]sint2006-03'!$I$90</f>
        <v>208</v>
      </c>
      <c r="I75" s="17">
        <f>'[28]sint2005-03'!$I$89</f>
        <v>97</v>
      </c>
      <c r="J75" s="17">
        <f>'[29]sint2004-03'!$I$89</f>
        <v>104</v>
      </c>
      <c r="K75" s="17">
        <f>'[30]sint2003-03'!$I$89</f>
        <v>57</v>
      </c>
      <c r="L75" s="17">
        <f>'[31]sint2002-03'!$I$89</f>
        <v>287</v>
      </c>
      <c r="M75" s="17">
        <f>'[32]sint2001-03'!$I$89</f>
        <v>271</v>
      </c>
      <c r="N75" s="17">
        <f>'[33]sint2000-03'!$I$89</f>
        <v>102</v>
      </c>
      <c r="O75" s="17">
        <f>[34]mar99!$I$89</f>
        <v>316</v>
      </c>
      <c r="P75" s="17">
        <f>[35]marzo98!$I$89</f>
        <v>44.857142857142854</v>
      </c>
      <c r="Q75" s="17">
        <f>'[23]sint03-97'!$I$85</f>
        <v>105</v>
      </c>
      <c r="R75" s="17">
        <f>[16]marzo96!$I$55</f>
        <v>323</v>
      </c>
      <c r="S75" s="17">
        <f>[17]marzo95!$I$55</f>
        <v>37</v>
      </c>
      <c r="T75" s="17">
        <f>[18]marzo94!$I$55</f>
        <v>438</v>
      </c>
      <c r="U75" s="17">
        <f>[19]marzo93!$I$55</f>
        <v>136</v>
      </c>
      <c r="V75" s="17">
        <f>[20]marzo92!$I$55</f>
        <v>207</v>
      </c>
      <c r="W75" s="17">
        <f>[21]marzo91!$I$55</f>
        <v>531</v>
      </c>
      <c r="X75" s="17"/>
      <c r="Y75" s="10"/>
      <c r="Z75" s="11">
        <f t="shared" si="2"/>
        <v>208.58367346938775</v>
      </c>
    </row>
    <row r="76" spans="1:26">
      <c r="A76" s="4" t="s">
        <v>69</v>
      </c>
      <c r="B76" s="10"/>
      <c r="C76" s="17">
        <f>[1]marzo2011!$AW$60</f>
        <v>12</v>
      </c>
      <c r="D76" s="17">
        <f>[2]marzo2010!$AW$60</f>
        <v>47</v>
      </c>
      <c r="E76" s="17">
        <f>'[24]sint2009-03'!$I$91</f>
        <v>38</v>
      </c>
      <c r="F76" s="17">
        <f>'[25]sint2008-03'!$I$91</f>
        <v>6</v>
      </c>
      <c r="G76" s="17">
        <f>'[26]sint2007-03'!$I$91</f>
        <v>0</v>
      </c>
      <c r="H76" s="17">
        <f>'[27]sint2006-03'!$I$91</f>
        <v>23</v>
      </c>
      <c r="I76" s="17">
        <f>'[28]sint2005-03'!$I$90</f>
        <v>25</v>
      </c>
      <c r="J76" s="17">
        <f>'[29]sint2004-03'!$I$90</f>
        <v>91</v>
      </c>
      <c r="K76" s="17">
        <f>'[30]sint2003-03'!$I$90</f>
        <v>23</v>
      </c>
      <c r="L76" s="17">
        <f>'[31]sint2002-03'!$I$90</f>
        <v>2</v>
      </c>
      <c r="M76" s="17">
        <f>'[32]sint2001-03'!$I$90</f>
        <v>38</v>
      </c>
      <c r="N76" s="17">
        <f>'[33]sint2000-03'!$I$90</f>
        <v>0</v>
      </c>
      <c r="O76" s="17">
        <f>[34]mar99!$I$90</f>
        <v>0</v>
      </c>
      <c r="P76" s="17">
        <f>[35]marzo98!$I$90</f>
        <v>15</v>
      </c>
      <c r="Q76" s="17">
        <f>'[23]sint03-97'!$I$86</f>
        <v>17</v>
      </c>
      <c r="R76" s="17">
        <f>[16]marzo96!$I$56</f>
        <v>60</v>
      </c>
      <c r="S76" s="17">
        <f>[17]marzo95!$I$56</f>
        <v>12</v>
      </c>
      <c r="T76" s="17">
        <f>[18]marzo94!$I$56</f>
        <v>28</v>
      </c>
      <c r="U76" s="17">
        <f>[19]marzo93!$I$56</f>
        <v>9</v>
      </c>
      <c r="V76" s="17">
        <f>[20]marzo92!$I$56</f>
        <v>8</v>
      </c>
      <c r="W76" s="17">
        <f>[21]marzo91!$I$56</f>
        <v>32</v>
      </c>
      <c r="X76" s="17"/>
      <c r="Y76" s="10"/>
      <c r="Z76" s="11">
        <f t="shared" si="2"/>
        <v>23.142857142857142</v>
      </c>
    </row>
    <row r="77" spans="1:26">
      <c r="A77" s="4" t="s">
        <v>70</v>
      </c>
      <c r="B77" s="10"/>
      <c r="C77" s="13">
        <f>[1]marzo2011!$BT$44</f>
        <v>38.6</v>
      </c>
      <c r="D77" s="13">
        <f>[2]marzo2010!$BT$44</f>
        <v>38.6</v>
      </c>
      <c r="E77" s="13">
        <f>'[24]sint2009-03'!$L$41</f>
        <v>86.9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54.70000000000001</v>
      </c>
    </row>
    <row r="78" spans="1:26">
      <c r="A78" s="4" t="s">
        <v>71</v>
      </c>
      <c r="B78" s="10"/>
      <c r="C78" s="13">
        <f>[1]marzo2011!$BW$43</f>
        <v>3.129704301075269</v>
      </c>
      <c r="D78" s="14">
        <f>[2]marzo2010!$BW$43</f>
        <v>3.1476712248714338</v>
      </c>
      <c r="E78" s="14">
        <f>'[24]sint2009-03'!$N$40</f>
        <v>4.2270687237026667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3.5014814165497898</v>
      </c>
    </row>
    <row r="79" spans="1:26">
      <c r="A79" s="4" t="s">
        <v>72</v>
      </c>
      <c r="B79" s="10"/>
      <c r="C79" s="16">
        <f>[1]marzo2011!$CA$43</f>
        <v>233.29032258064515</v>
      </c>
      <c r="D79" s="16">
        <f>[2]marzo2010!$CA$43</f>
        <v>217.61290322580646</v>
      </c>
      <c r="E79" s="14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2">
        <f t="shared" si="2"/>
        <v>225.45161290322579</v>
      </c>
    </row>
    <row r="80" spans="1:26">
      <c r="A80" s="4" t="s">
        <v>73</v>
      </c>
      <c r="B80" s="10"/>
      <c r="C80" s="16">
        <f>[1]marzo2011!$CB$44</f>
        <v>937</v>
      </c>
      <c r="D80" s="16">
        <f>[2]marzo2010!$CB$44</f>
        <v>972</v>
      </c>
      <c r="E80" s="14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2">
        <f t="shared" si="2"/>
        <v>954.5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Z159"/>
  <sheetViews>
    <sheetView workbookViewId="0"/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135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05" t="s">
        <v>14</v>
      </c>
      <c r="B9" s="105" t="s">
        <v>15</v>
      </c>
      <c r="C9" s="105" t="s">
        <v>16</v>
      </c>
      <c r="D9" s="105" t="s">
        <v>17</v>
      </c>
      <c r="E9" s="8" t="s">
        <v>18</v>
      </c>
      <c r="F9" s="105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05">
        <v>1</v>
      </c>
      <c r="B10" s="11">
        <f>[1]aprile2011!$AT11</f>
        <v>14.777083333333332</v>
      </c>
      <c r="C10" s="11">
        <f>[1]aprile2011!$AR11</f>
        <v>21.5</v>
      </c>
      <c r="D10" s="11">
        <f>[1]aprile2011!$AP11</f>
        <v>7.7</v>
      </c>
      <c r="E10" s="11">
        <f>[1]aprile2011!$BN11</f>
        <v>0</v>
      </c>
      <c r="F10" s="12">
        <f>[1]aprile2011!$BO11</f>
        <v>0</v>
      </c>
      <c r="G10" s="13">
        <f>[1]aprile2011!$BT11</f>
        <v>24.1</v>
      </c>
      <c r="H10" s="14" t="str">
        <f>[1]aprile2011!$BU11</f>
        <v>ENE</v>
      </c>
      <c r="I10" s="13">
        <f>[1]aprile2011!$BW11</f>
        <v>5.2666666666666675</v>
      </c>
      <c r="J10" s="15" t="str">
        <f>[1]aprile2011!$BX11</f>
        <v>W</v>
      </c>
      <c r="K10" s="16">
        <f>[1]aprile2011!$CA11</f>
        <v>388</v>
      </c>
      <c r="L10" s="17">
        <f>[1]aprile2011!$CB11</f>
        <v>831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05">
        <v>2</v>
      </c>
      <c r="B11" s="11">
        <f>[1]aprile2011!$AT12</f>
        <v>14.8125</v>
      </c>
      <c r="C11" s="11">
        <f>[1]aprile2011!$AR12</f>
        <v>20.399999999999999</v>
      </c>
      <c r="D11" s="11">
        <f>[1]aprile2011!$AP12</f>
        <v>9</v>
      </c>
      <c r="E11" s="11">
        <f>[1]aprile2011!$BN12</f>
        <v>0</v>
      </c>
      <c r="F11" s="12">
        <f>[1]aprile2011!$BO12</f>
        <v>0</v>
      </c>
      <c r="G11" s="13">
        <f>[1]aprile2011!$BT12</f>
        <v>24.1</v>
      </c>
      <c r="H11" s="14" t="str">
        <f>[1]aprile2011!$BU12</f>
        <v>E</v>
      </c>
      <c r="I11" s="13">
        <f>[1]aprile2011!$BW12</f>
        <v>4.7333333333333361</v>
      </c>
      <c r="J11" s="15" t="str">
        <f>[1]aprile2011!$BX12</f>
        <v>W</v>
      </c>
      <c r="K11" s="16">
        <f>[1]aprile2011!$CA12</f>
        <v>405</v>
      </c>
      <c r="L11" s="17">
        <f>[1]aprile2011!$CB12</f>
        <v>733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05">
        <v>3</v>
      </c>
      <c r="B12" s="11">
        <f>[1]aprile2011!$AT13</f>
        <v>15.270833333333336</v>
      </c>
      <c r="C12" s="11">
        <f>[1]aprile2011!$AR13</f>
        <v>20.8</v>
      </c>
      <c r="D12" s="11">
        <f>[1]aprile2011!$AP13</f>
        <v>9.6999999999999993</v>
      </c>
      <c r="E12" s="11">
        <f>[1]aprile2011!$BN13</f>
        <v>0</v>
      </c>
      <c r="F12" s="12">
        <f>[1]aprile2011!$BO13</f>
        <v>0</v>
      </c>
      <c r="G12" s="13">
        <f>[1]aprile2011!$BT13</f>
        <v>22.5</v>
      </c>
      <c r="H12" s="14" t="str">
        <f>[1]aprile2011!$BU13</f>
        <v>ENE</v>
      </c>
      <c r="I12" s="13">
        <f>[1]aprile2011!$BW13</f>
        <v>4.4666666666666659</v>
      </c>
      <c r="J12" s="15" t="str">
        <f>[1]aprile2011!$BX13</f>
        <v>W</v>
      </c>
      <c r="K12" s="16">
        <f>[1]aprile2011!$CA13</f>
        <v>380</v>
      </c>
      <c r="L12" s="17">
        <f>[1]aprile2011!$CB13</f>
        <v>724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05">
        <v>4</v>
      </c>
      <c r="B13" s="11">
        <f>[1]aprile2011!$AT14</f>
        <v>15.443750000000001</v>
      </c>
      <c r="C13" s="11">
        <f>[1]aprile2011!$AR14</f>
        <v>20.9</v>
      </c>
      <c r="D13" s="11">
        <f>[1]aprile2011!$AP14</f>
        <v>10.4</v>
      </c>
      <c r="E13" s="11">
        <f>[1]aprile2011!$BN14</f>
        <v>0</v>
      </c>
      <c r="F13" s="12">
        <f>[1]aprile2011!$BO14</f>
        <v>0</v>
      </c>
      <c r="G13" s="13">
        <f>[1]aprile2011!$BT14</f>
        <v>22.5</v>
      </c>
      <c r="H13" s="14" t="str">
        <f>[1]aprile2011!$BU14</f>
        <v>W</v>
      </c>
      <c r="I13" s="13">
        <f>[1]aprile2011!$BW14</f>
        <v>4.4999999999999991</v>
      </c>
      <c r="J13" s="15" t="str">
        <f>[1]aprile2011!$BX14</f>
        <v>W</v>
      </c>
      <c r="K13" s="16">
        <f>[1]aprile2011!$CA14</f>
        <v>357</v>
      </c>
      <c r="L13" s="17">
        <f>[1]aprile2011!$CB14</f>
        <v>991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05">
        <v>5</v>
      </c>
      <c r="B14" s="11">
        <f>[1]aprile2011!$AT15</f>
        <v>12.747916666666669</v>
      </c>
      <c r="C14" s="11">
        <f>[1]aprile2011!$AR15</f>
        <v>19.100000000000001</v>
      </c>
      <c r="D14" s="11">
        <f>[1]aprile2011!$AP15</f>
        <v>6.4</v>
      </c>
      <c r="E14" s="11">
        <f>[1]aprile2011!$BN15</f>
        <v>0</v>
      </c>
      <c r="F14" s="12">
        <f>[1]aprile2011!$BO15</f>
        <v>0</v>
      </c>
      <c r="G14" s="13">
        <f>[1]aprile2011!$BT15</f>
        <v>24.1</v>
      </c>
      <c r="H14" s="14" t="str">
        <f>[1]aprile2011!$BU15</f>
        <v>ENE</v>
      </c>
      <c r="I14" s="13">
        <f>[1]aprile2011!$BW15</f>
        <v>5.0000000000000027</v>
      </c>
      <c r="J14" s="15" t="str">
        <f>[1]aprile2011!$BX15</f>
        <v>W</v>
      </c>
      <c r="K14" s="16">
        <f>[1]aprile2011!$CA15</f>
        <v>450</v>
      </c>
      <c r="L14" s="17">
        <f>[1]aprile2011!$CB15</f>
        <v>881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05">
        <v>6</v>
      </c>
      <c r="B15" s="11">
        <f>[1]aprile2011!$AT16</f>
        <v>14.674999999999997</v>
      </c>
      <c r="C15" s="11">
        <f>[1]aprile2011!$AR16</f>
        <v>22.1</v>
      </c>
      <c r="D15" s="11">
        <f>[1]aprile2011!$AP16</f>
        <v>7.4</v>
      </c>
      <c r="E15" s="11">
        <f>[1]aprile2011!$BN16</f>
        <v>0</v>
      </c>
      <c r="F15" s="12">
        <f>[1]aprile2011!$BO16</f>
        <v>0</v>
      </c>
      <c r="G15" s="13">
        <f>[1]aprile2011!$BT16</f>
        <v>24.1</v>
      </c>
      <c r="H15" s="14" t="str">
        <f>[1]aprile2011!$BU16</f>
        <v>E</v>
      </c>
      <c r="I15" s="13">
        <f>[1]aprile2011!$BW16</f>
        <v>4.9333333333333353</v>
      </c>
      <c r="J15" s="15" t="str">
        <f>[1]aprile2011!$BX16</f>
        <v>W</v>
      </c>
      <c r="K15" s="16">
        <f>[1]aprile2011!$CA16</f>
        <v>412</v>
      </c>
      <c r="L15" s="17">
        <f>[1]aprile2011!$CB16</f>
        <v>798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05">
        <v>7</v>
      </c>
      <c r="B16" s="11">
        <f>[1]aprile2011!$AT17</f>
        <v>17.608333333333334</v>
      </c>
      <c r="C16" s="11">
        <f>[1]aprile2011!$AR17</f>
        <v>25.9</v>
      </c>
      <c r="D16" s="11">
        <f>[1]aprile2011!$AP17</f>
        <v>10.5</v>
      </c>
      <c r="E16" s="11">
        <f>[1]aprile2011!$BN17</f>
        <v>0</v>
      </c>
      <c r="F16" s="12">
        <f>[1]aprile2011!$BO17</f>
        <v>0</v>
      </c>
      <c r="G16" s="13">
        <f>[1]aprile2011!$BT17</f>
        <v>17.7</v>
      </c>
      <c r="H16" s="14" t="str">
        <f>[1]aprile2011!$BU17</f>
        <v>WNW</v>
      </c>
      <c r="I16" s="13">
        <f>[1]aprile2011!$BW17</f>
        <v>4.7666666666666693</v>
      </c>
      <c r="J16" s="15" t="str">
        <f>[1]aprile2011!$BX17</f>
        <v>W</v>
      </c>
      <c r="K16" s="16">
        <f>[1]aprile2011!$CA17</f>
        <v>402</v>
      </c>
      <c r="L16" s="17">
        <f>[1]aprile2011!$CB17</f>
        <v>793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05">
        <v>8</v>
      </c>
      <c r="B17" s="11">
        <f>[1]aprile2011!$AT18</f>
        <v>20.610416666666673</v>
      </c>
      <c r="C17" s="11">
        <f>[1]aprile2011!$AR18</f>
        <v>27.8</v>
      </c>
      <c r="D17" s="11">
        <f>[1]aprile2011!$AP18</f>
        <v>13.4</v>
      </c>
      <c r="E17" s="11">
        <f>[1]aprile2011!$BN18</f>
        <v>0</v>
      </c>
      <c r="F17" s="12">
        <f>[1]aprile2011!$BO18</f>
        <v>0</v>
      </c>
      <c r="G17" s="13">
        <f>[1]aprile2011!$BT18</f>
        <v>24.1</v>
      </c>
      <c r="H17" s="14" t="str">
        <f>[1]aprile2011!$BU18</f>
        <v>WNW</v>
      </c>
      <c r="I17" s="13">
        <f>[1]aprile2011!$BW18</f>
        <v>5.4687500000000009</v>
      </c>
      <c r="J17" s="15" t="str">
        <f>[1]aprile2011!$BX18</f>
        <v>W</v>
      </c>
      <c r="K17" s="16">
        <f>[1]aprile2011!$CA18</f>
        <v>423</v>
      </c>
      <c r="L17" s="17">
        <f>[1]aprile2011!$CB18</f>
        <v>782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05">
        <v>9</v>
      </c>
      <c r="B18" s="11">
        <f>[1]aprile2011!$AT19</f>
        <v>21.154166666666665</v>
      </c>
      <c r="C18" s="11">
        <f>[1]aprile2011!$AR19</f>
        <v>28.9</v>
      </c>
      <c r="D18" s="11">
        <f>[1]aprile2011!$AP19</f>
        <v>12.8</v>
      </c>
      <c r="E18" s="11">
        <f>[1]aprile2011!$BN19</f>
        <v>0</v>
      </c>
      <c r="F18" s="12">
        <f>[1]aprile2011!$BO19</f>
        <v>0</v>
      </c>
      <c r="G18" s="13">
        <f>[1]aprile2011!$BT19</f>
        <v>20.9</v>
      </c>
      <c r="H18" s="14" t="str">
        <f>[1]aprile2011!$BU19</f>
        <v>NE</v>
      </c>
      <c r="I18" s="13">
        <f>[1]aprile2011!$BW19</f>
        <v>5.2333333333333343</v>
      </c>
      <c r="J18" s="15" t="str">
        <f>[1]aprile2011!$BX19</f>
        <v>W</v>
      </c>
      <c r="K18" s="16">
        <f>[1]aprile2011!$CA19</f>
        <v>441</v>
      </c>
      <c r="L18" s="17">
        <f>[1]aprile2011!$CB19</f>
        <v>802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05">
        <v>10</v>
      </c>
      <c r="B19" s="11">
        <f>[1]aprile2011!$AT20</f>
        <v>18.504166666666666</v>
      </c>
      <c r="C19" s="11">
        <f>[1]aprile2011!$AR20</f>
        <v>24.2</v>
      </c>
      <c r="D19" s="11">
        <f>[1]aprile2011!$AP20</f>
        <v>13.3</v>
      </c>
      <c r="E19" s="11">
        <f>[1]aprile2011!$BN20</f>
        <v>0</v>
      </c>
      <c r="F19" s="12">
        <f>[1]aprile2011!$BO20</f>
        <v>0</v>
      </c>
      <c r="G19" s="13">
        <f>[1]aprile2011!$BT20</f>
        <v>27.4</v>
      </c>
      <c r="H19" s="14" t="str">
        <f>[1]aprile2011!$BU20</f>
        <v>ENE</v>
      </c>
      <c r="I19" s="13">
        <f>[1]aprile2011!$BW20</f>
        <v>5.5354166666666673</v>
      </c>
      <c r="J19" s="15" t="str">
        <f>[1]aprile2011!$BX20</f>
        <v>W</v>
      </c>
      <c r="K19" s="16">
        <f>[1]aprile2011!$CA20</f>
        <v>432</v>
      </c>
      <c r="L19" s="17">
        <f>[1]aprile2011!$CB20</f>
        <v>786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05">
        <v>11</v>
      </c>
      <c r="B20" s="11">
        <f>[1]aprile2011!$AT21</f>
        <v>16.122916666666665</v>
      </c>
      <c r="C20" s="11">
        <f>[1]aprile2011!$AR21</f>
        <v>22.6</v>
      </c>
      <c r="D20" s="11">
        <f>[1]aprile2011!$AP21</f>
        <v>10.199999999999999</v>
      </c>
      <c r="E20" s="11">
        <f>[1]aprile2011!$BN21</f>
        <v>0</v>
      </c>
      <c r="F20" s="12">
        <f>[1]aprile2011!$BO21</f>
        <v>0</v>
      </c>
      <c r="G20" s="13">
        <f>[1]aprile2011!$BT21</f>
        <v>22.5</v>
      </c>
      <c r="H20" s="14" t="str">
        <f>[1]aprile2011!$BU21</f>
        <v>NE</v>
      </c>
      <c r="I20" s="13">
        <f>[1]aprile2011!$BW21</f>
        <v>5.0000000000000027</v>
      </c>
      <c r="J20" s="15" t="str">
        <f>[1]aprile2011!$BX21</f>
        <v>W</v>
      </c>
      <c r="K20" s="16">
        <f>[1]aprile2011!$CA21</f>
        <v>406</v>
      </c>
      <c r="L20" s="17">
        <f>[1]aprile2011!$CB21</f>
        <v>759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5">
        <v>12</v>
      </c>
      <c r="B21" s="11">
        <f>[1]aprile2011!$AT22</f>
        <v>17.395833333333336</v>
      </c>
      <c r="C21" s="11">
        <f>[1]aprile2011!$AR22</f>
        <v>24.4</v>
      </c>
      <c r="D21" s="11">
        <f>[1]aprile2011!$AP22</f>
        <v>10.1</v>
      </c>
      <c r="E21" s="11">
        <f>[1]aprile2011!$BN22</f>
        <v>0</v>
      </c>
      <c r="F21" s="12">
        <f>[1]aprile2011!$BO22</f>
        <v>0</v>
      </c>
      <c r="G21" s="13">
        <f>[1]aprile2011!$BT22</f>
        <v>49.9</v>
      </c>
      <c r="H21" s="14" t="str">
        <f>[1]aprile2011!$BU22</f>
        <v>W</v>
      </c>
      <c r="I21" s="13">
        <f>[1]aprile2011!$BW22</f>
        <v>8.2375000000000007</v>
      </c>
      <c r="J21" s="15" t="str">
        <f>[1]aprile2011!$BX22</f>
        <v>W</v>
      </c>
      <c r="K21" s="16">
        <f>[1]aprile2011!$CA22</f>
        <v>423</v>
      </c>
      <c r="L21" s="17">
        <f>[1]aprile2011!$CB22</f>
        <v>840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05">
        <v>13</v>
      </c>
      <c r="B22" s="11">
        <f>[1]aprile2011!$AT23</f>
        <v>11.133333333333338</v>
      </c>
      <c r="C22" s="11">
        <f>[1]aprile2011!$AR23</f>
        <v>16.399999999999999</v>
      </c>
      <c r="D22" s="11">
        <f>[1]aprile2011!$AP23</f>
        <v>3.6</v>
      </c>
      <c r="E22" s="11">
        <f>[1]aprile2011!$BN23</f>
        <v>0</v>
      </c>
      <c r="F22" s="12">
        <f>[1]aprile2011!$BO23</f>
        <v>0</v>
      </c>
      <c r="G22" s="13">
        <f>[1]aprile2011!$BT23</f>
        <v>45.1</v>
      </c>
      <c r="H22" s="14" t="str">
        <f>[1]aprile2011!$BU23</f>
        <v>W</v>
      </c>
      <c r="I22" s="13">
        <f>[1]aprile2011!$BW23</f>
        <v>4.5354166666666664</v>
      </c>
      <c r="J22" s="15" t="str">
        <f>[1]aprile2011!$BX23</f>
        <v>W</v>
      </c>
      <c r="K22" s="16">
        <f>[1]aprile2011!$CA23</f>
        <v>444</v>
      </c>
      <c r="L22" s="17">
        <f>[1]aprile2011!$CB23</f>
        <v>844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05">
        <v>14</v>
      </c>
      <c r="B23" s="11">
        <f>[1]aprile2011!$AT24</f>
        <v>9.3395833333333353</v>
      </c>
      <c r="C23" s="11">
        <f>[1]aprile2011!$AR24</f>
        <v>13.6</v>
      </c>
      <c r="D23" s="11">
        <f>[1]aprile2011!$AP24</f>
        <v>5.2</v>
      </c>
      <c r="E23" s="11">
        <f>[1]aprile2011!$BN24</f>
        <v>0</v>
      </c>
      <c r="F23" s="12">
        <f>[1]aprile2011!$BO24</f>
        <v>0</v>
      </c>
      <c r="G23" s="13">
        <f>[1]aprile2011!$BT24</f>
        <v>30.6</v>
      </c>
      <c r="H23" s="14" t="str">
        <f>[1]aprile2011!$BU24</f>
        <v>E</v>
      </c>
      <c r="I23" s="13">
        <f>[1]aprile2011!$BW24</f>
        <v>4.0437500000000002</v>
      </c>
      <c r="J23" s="15" t="str">
        <f>[1]aprile2011!$BX24</f>
        <v>ENE</v>
      </c>
      <c r="K23" s="16">
        <f>[1]aprile2011!$CA24</f>
        <v>274</v>
      </c>
      <c r="L23" s="17">
        <f>[1]aprile2011!$CB24</f>
        <v>1053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05">
        <v>15</v>
      </c>
      <c r="B24" s="11">
        <f>[1]aprile2011!$AT25</f>
        <v>8.8104166666666686</v>
      </c>
      <c r="C24" s="11">
        <f>[1]aprile2011!$AR25</f>
        <v>13.1</v>
      </c>
      <c r="D24" s="11">
        <f>[1]aprile2011!$AP25</f>
        <v>5.7</v>
      </c>
      <c r="E24" s="11">
        <f>[1]aprile2011!$BN25</f>
        <v>0</v>
      </c>
      <c r="F24" s="12">
        <f>[1]aprile2011!$BO25</f>
        <v>0</v>
      </c>
      <c r="G24" s="13">
        <f>[1]aprile2011!$BT25</f>
        <v>24.1</v>
      </c>
      <c r="H24" s="14" t="str">
        <f>[1]aprile2011!$BU25</f>
        <v>SE</v>
      </c>
      <c r="I24" s="13">
        <f>[1]aprile2011!$BW25</f>
        <v>2.6333333333333333</v>
      </c>
      <c r="J24" s="15" t="str">
        <f>[1]aprile2011!$BX25</f>
        <v>WNW</v>
      </c>
      <c r="K24" s="16">
        <f>[1]aprile2011!$CA25</f>
        <v>231</v>
      </c>
      <c r="L24" s="17">
        <f>[1]aprile2011!$CB25</f>
        <v>911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05">
        <v>16</v>
      </c>
      <c r="B25" s="11">
        <f>[1]aprile2011!$AT26</f>
        <v>10.129166666666666</v>
      </c>
      <c r="C25" s="11">
        <f>[1]aprile2011!$AR26</f>
        <v>14.8</v>
      </c>
      <c r="D25" s="11">
        <f>[1]aprile2011!$AP26</f>
        <v>3.3</v>
      </c>
      <c r="E25" s="11">
        <f>[1]aprile2011!$BN26</f>
        <v>0</v>
      </c>
      <c r="F25" s="12">
        <f>[1]aprile2011!$BO26</f>
        <v>0</v>
      </c>
      <c r="G25" s="13">
        <f>[1]aprile2011!$BT26</f>
        <v>22.5</v>
      </c>
      <c r="H25" s="14" t="str">
        <f>[1]aprile2011!$BU26</f>
        <v>ENE</v>
      </c>
      <c r="I25" s="13">
        <f>[1]aprile2011!$BW26</f>
        <v>3.0333333333333328</v>
      </c>
      <c r="J25" s="15" t="str">
        <f>[1]aprile2011!$BX26</f>
        <v>W</v>
      </c>
      <c r="K25" s="16">
        <f>[1]aprile2011!$CA26</f>
        <v>278</v>
      </c>
      <c r="L25" s="17">
        <f>[1]aprile2011!$CB26</f>
        <v>1027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05">
        <v>17</v>
      </c>
      <c r="B26" s="11">
        <f>[1]aprile2011!$AT27</f>
        <v>11.135416666666671</v>
      </c>
      <c r="C26" s="11">
        <f>[1]aprile2011!$AR27</f>
        <v>16.600000000000001</v>
      </c>
      <c r="D26" s="11">
        <f>[1]aprile2011!$AP27</f>
        <v>6.3</v>
      </c>
      <c r="E26" s="11">
        <f>[1]aprile2011!$BN27</f>
        <v>0</v>
      </c>
      <c r="F26" s="12">
        <f>[1]aprile2011!$BO27</f>
        <v>0</v>
      </c>
      <c r="G26" s="13">
        <f>[1]aprile2011!$BT27</f>
        <v>27.4</v>
      </c>
      <c r="H26" s="14" t="str">
        <f>[1]aprile2011!$BU27</f>
        <v>SE</v>
      </c>
      <c r="I26" s="13">
        <f>[1]aprile2011!$BW27</f>
        <v>3.5000000000000004</v>
      </c>
      <c r="J26" s="15" t="str">
        <f>[1]aprile2011!$BX27</f>
        <v>W</v>
      </c>
      <c r="K26" s="16">
        <f>[1]aprile2011!$CA27</f>
        <v>339</v>
      </c>
      <c r="L26" s="17">
        <f>[1]aprile2011!$CB27</f>
        <v>976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05">
        <v>18</v>
      </c>
      <c r="B27" s="11">
        <f>[1]aprile2011!$AT28</f>
        <v>11.83333333333333</v>
      </c>
      <c r="C27" s="11">
        <f>[1]aprile2011!$AR28</f>
        <v>17.399999999999999</v>
      </c>
      <c r="D27" s="11">
        <f>[1]aprile2011!$AP28</f>
        <v>6.1</v>
      </c>
      <c r="E27" s="11">
        <f>[1]aprile2011!$BN28</f>
        <v>0</v>
      </c>
      <c r="F27" s="12">
        <f>[1]aprile2011!$BO28</f>
        <v>0</v>
      </c>
      <c r="G27" s="13">
        <f>[1]aprile2011!$BT28</f>
        <v>27.4</v>
      </c>
      <c r="H27" s="14" t="str">
        <f>[1]aprile2011!$BU28</f>
        <v>NE</v>
      </c>
      <c r="I27" s="13">
        <f>[1]aprile2011!$BW28</f>
        <v>5.0687500000000005</v>
      </c>
      <c r="J27" s="15" t="str">
        <f>[1]aprile2011!$BX28</f>
        <v>ENE</v>
      </c>
      <c r="K27" s="16">
        <f>[1]aprile2011!$CA28</f>
        <v>427</v>
      </c>
      <c r="L27" s="17">
        <f>[1]aprile2011!$CB28</f>
        <v>814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05">
        <v>19</v>
      </c>
      <c r="B28" s="11">
        <f>[1]aprile2011!$AT29</f>
        <v>12.366666666666665</v>
      </c>
      <c r="C28" s="11">
        <f>[1]aprile2011!$AR29</f>
        <v>18.8</v>
      </c>
      <c r="D28" s="11">
        <f>[1]aprile2011!$AP29</f>
        <v>6.2</v>
      </c>
      <c r="E28" s="11">
        <f>[1]aprile2011!$BN29</f>
        <v>0</v>
      </c>
      <c r="F28" s="12">
        <f>[1]aprile2011!$BO29</f>
        <v>0</v>
      </c>
      <c r="G28" s="13">
        <f>[1]aprile2011!$BT29</f>
        <v>24.1</v>
      </c>
      <c r="H28" s="14" t="str">
        <f>[1]aprile2011!$BU29</f>
        <v>E</v>
      </c>
      <c r="I28" s="13">
        <f>[1]aprile2011!$BW29</f>
        <v>5.3354166666666671</v>
      </c>
      <c r="J28" s="15" t="str">
        <f>[1]aprile2011!$BX29</f>
        <v>W</v>
      </c>
      <c r="K28" s="16">
        <f>[1]aprile2011!$CA29</f>
        <v>421</v>
      </c>
      <c r="L28" s="17">
        <f>[1]aprile2011!$CB29</f>
        <v>812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05">
        <v>20</v>
      </c>
      <c r="B29" s="11">
        <f>[1]aprile2011!$AT30</f>
        <v>13.374999999999998</v>
      </c>
      <c r="C29" s="11">
        <f>[1]aprile2011!$AR30</f>
        <v>19.8</v>
      </c>
      <c r="D29" s="11">
        <f>[1]aprile2011!$AP30</f>
        <v>6.8</v>
      </c>
      <c r="E29" s="11">
        <f>[1]aprile2011!$BN30</f>
        <v>0</v>
      </c>
      <c r="F29" s="12">
        <f>[1]aprile2011!$BO30</f>
        <v>0</v>
      </c>
      <c r="G29" s="13">
        <f>[1]aprile2011!$BT30</f>
        <v>27.4</v>
      </c>
      <c r="H29" s="14" t="str">
        <f>[1]aprile2011!$BU30</f>
        <v>SE</v>
      </c>
      <c r="I29" s="13">
        <f>[1]aprile2011!$BW30</f>
        <v>5.3333333333333348</v>
      </c>
      <c r="J29" s="15" t="str">
        <f>[1]aprile2011!$BX30</f>
        <v>WNW</v>
      </c>
      <c r="K29" s="16">
        <f>[1]aprile2011!$CA30</f>
        <v>406</v>
      </c>
      <c r="L29" s="17">
        <f>[1]aprile2011!$CB30</f>
        <v>796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05">
        <v>21</v>
      </c>
      <c r="B30" s="11">
        <f>[1]aprile2011!$AT31</f>
        <v>14.089583333333335</v>
      </c>
      <c r="C30" s="11">
        <f>[1]aprile2011!$AR31</f>
        <v>20.2</v>
      </c>
      <c r="D30" s="11">
        <f>[1]aprile2011!$AP31</f>
        <v>8.5</v>
      </c>
      <c r="E30" s="11">
        <f>[1]aprile2011!$BN31</f>
        <v>0</v>
      </c>
      <c r="F30" s="12">
        <f>[1]aprile2011!$BO31</f>
        <v>0</v>
      </c>
      <c r="G30" s="13">
        <f>[1]aprile2011!$BT31</f>
        <v>29</v>
      </c>
      <c r="H30" s="14" t="str">
        <f>[1]aprile2011!$BU31</f>
        <v>E</v>
      </c>
      <c r="I30" s="13">
        <f>[1]aprile2011!$BW31</f>
        <v>5.1000000000000005</v>
      </c>
      <c r="J30" s="15" t="str">
        <f>[1]aprile2011!$BX31</f>
        <v>W</v>
      </c>
      <c r="K30" s="16">
        <f>[1]aprile2011!$CA31</f>
        <v>397</v>
      </c>
      <c r="L30" s="17">
        <f>[1]aprile2011!$CB31</f>
        <v>823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05">
        <v>22</v>
      </c>
      <c r="B31" s="11">
        <f>[1]aprile2011!$AT32</f>
        <v>13.552083333333337</v>
      </c>
      <c r="C31" s="11">
        <f>[1]aprile2011!$AR32</f>
        <v>19.600000000000001</v>
      </c>
      <c r="D31" s="11">
        <f>[1]aprile2011!$AP32</f>
        <v>7.9</v>
      </c>
      <c r="E31" s="11">
        <f>[1]aprile2011!$BN32</f>
        <v>0</v>
      </c>
      <c r="F31" s="12">
        <f>[1]aprile2011!$BO32</f>
        <v>0</v>
      </c>
      <c r="G31" s="13">
        <f>[1]aprile2011!$BT32</f>
        <v>30.6</v>
      </c>
      <c r="H31" s="14" t="str">
        <f>[1]aprile2011!$BU32</f>
        <v>E</v>
      </c>
      <c r="I31" s="13">
        <f>[1]aprile2011!$BW32</f>
        <v>4.7666666666666666</v>
      </c>
      <c r="J31" s="15" t="str">
        <f>[1]aprile2011!$BX32</f>
        <v>W</v>
      </c>
      <c r="K31" s="16">
        <f>[1]aprile2011!$CA32</f>
        <v>363</v>
      </c>
      <c r="L31" s="17">
        <f>[1]aprile2011!$CB32</f>
        <v>800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05">
        <v>23</v>
      </c>
      <c r="B32" s="11">
        <f>[1]aprile2011!$AT33</f>
        <v>11.147916666666665</v>
      </c>
      <c r="C32" s="11">
        <f>[1]aprile2011!$AR33</f>
        <v>13.7</v>
      </c>
      <c r="D32" s="11">
        <f>[1]aprile2011!$AP33</f>
        <v>9.4</v>
      </c>
      <c r="E32" s="11">
        <f>[1]aprile2011!$BN33</f>
        <v>2.2000000000000002</v>
      </c>
      <c r="F32" s="12">
        <f>[1]aprile2011!$BO33</f>
        <v>0</v>
      </c>
      <c r="G32" s="13">
        <f>[1]aprile2011!$BT33</f>
        <v>17.7</v>
      </c>
      <c r="H32" s="14" t="str">
        <f>[1]aprile2011!$BU33</f>
        <v>ENE</v>
      </c>
      <c r="I32" s="13">
        <f>[1]aprile2011!$BW33</f>
        <v>1.133333333333334</v>
      </c>
      <c r="J32" s="15" t="str">
        <f>[1]aprile2011!$BX33</f>
        <v>W</v>
      </c>
      <c r="K32" s="16">
        <f>[1]aprile2011!$CA33</f>
        <v>79</v>
      </c>
      <c r="L32" s="17">
        <f>[1]aprile2011!$CB33</f>
        <v>482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05">
        <v>24</v>
      </c>
      <c r="B33" s="11">
        <f>[1]aprile2011!$AT34</f>
        <v>13.618749999999997</v>
      </c>
      <c r="C33" s="11">
        <f>[1]aprile2011!$AR34</f>
        <v>20</v>
      </c>
      <c r="D33" s="11">
        <f>[1]aprile2011!$AP34</f>
        <v>8.1</v>
      </c>
      <c r="E33" s="11">
        <f>[1]aprile2011!$BN34</f>
        <v>0</v>
      </c>
      <c r="F33" s="12">
        <f>[1]aprile2011!$BO34</f>
        <v>0</v>
      </c>
      <c r="G33" s="13">
        <f>[1]aprile2011!$BT34</f>
        <v>20.9</v>
      </c>
      <c r="H33" s="14" t="str">
        <f>[1]aprile2011!$BU34</f>
        <v>SE</v>
      </c>
      <c r="I33" s="13">
        <f>[1]aprile2011!$BW34</f>
        <v>3.6999999999999988</v>
      </c>
      <c r="J33" s="15" t="str">
        <f>[1]aprile2011!$BX34</f>
        <v>W</v>
      </c>
      <c r="K33" s="16">
        <f>[1]aprile2011!$CA34</f>
        <v>346</v>
      </c>
      <c r="L33" s="17">
        <f>[1]aprile2011!$CB34</f>
        <v>984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05">
        <v>25</v>
      </c>
      <c r="B34" s="11">
        <f>[1]aprile2011!$AT35</f>
        <v>15.206249999999995</v>
      </c>
      <c r="C34" s="11">
        <f>[1]aprile2011!$AR35</f>
        <v>20</v>
      </c>
      <c r="D34" s="11">
        <f>[1]aprile2011!$AP35</f>
        <v>11.1</v>
      </c>
      <c r="E34" s="11">
        <f>[1]aprile2011!$BN35</f>
        <v>0</v>
      </c>
      <c r="F34" s="12">
        <f>[1]aprile2011!$BO35</f>
        <v>0</v>
      </c>
      <c r="G34" s="13">
        <f>[1]aprile2011!$BT35</f>
        <v>22.5</v>
      </c>
      <c r="H34" s="14" t="str">
        <f>[1]aprile2011!$BU35</f>
        <v>ENE</v>
      </c>
      <c r="I34" s="13">
        <f>[1]aprile2011!$BW35</f>
        <v>4.366666666666668</v>
      </c>
      <c r="J34" s="15" t="str">
        <f>[1]aprile2011!$BX35</f>
        <v>W</v>
      </c>
      <c r="K34" s="16">
        <f>[1]aprile2011!$CA35</f>
        <v>320</v>
      </c>
      <c r="L34" s="17">
        <f>[1]aprile2011!$CB35</f>
        <v>919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05">
        <v>26</v>
      </c>
      <c r="B35" s="11">
        <f>[1]aprile2011!$AT36</f>
        <v>15.035416666666665</v>
      </c>
      <c r="C35" s="11">
        <f>[1]aprile2011!$AR36</f>
        <v>20.100000000000001</v>
      </c>
      <c r="D35" s="11">
        <f>[1]aprile2011!$AP36</f>
        <v>10.8</v>
      </c>
      <c r="E35" s="11">
        <f>[1]aprile2011!$BN36</f>
        <v>0.60000000000000009</v>
      </c>
      <c r="F35" s="12">
        <f>[1]aprile2011!$BO36</f>
        <v>0</v>
      </c>
      <c r="G35" s="13">
        <f>[1]aprile2011!$BT36</f>
        <v>37</v>
      </c>
      <c r="H35" s="14" t="str">
        <f>[1]aprile2011!$BU36</f>
        <v>N</v>
      </c>
      <c r="I35" s="13">
        <f>[1]aprile2011!$BW36</f>
        <v>3.435416666666665</v>
      </c>
      <c r="J35" s="15" t="str">
        <f>[1]aprile2011!$BX36</f>
        <v>W</v>
      </c>
      <c r="K35" s="16">
        <f>[1]aprile2011!$CA36</f>
        <v>314</v>
      </c>
      <c r="L35" s="17">
        <f>[1]aprile2011!$CB36</f>
        <v>872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05">
        <v>27</v>
      </c>
      <c r="B36" s="11">
        <f>[1]aprile2011!$AT37</f>
        <v>12.524999999999999</v>
      </c>
      <c r="C36" s="11">
        <f>[1]aprile2011!$AR37</f>
        <v>16.7</v>
      </c>
      <c r="D36" s="11">
        <f>[1]aprile2011!$AP37</f>
        <v>9.9</v>
      </c>
      <c r="E36" s="11">
        <f>[1]aprile2011!$BN37</f>
        <v>9.1999999999999993</v>
      </c>
      <c r="F36" s="12">
        <f>[1]aprile2011!$BO37</f>
        <v>0</v>
      </c>
      <c r="G36" s="13">
        <f>[1]aprile2011!$BT37</f>
        <v>22.5</v>
      </c>
      <c r="H36" s="14" t="str">
        <f>[1]aprile2011!$BU37</f>
        <v>ENE</v>
      </c>
      <c r="I36" s="13">
        <f>[1]aprile2011!$BW37</f>
        <v>2.8000000000000003</v>
      </c>
      <c r="J36" s="15" t="str">
        <f>[1]aprile2011!$BX37</f>
        <v>W</v>
      </c>
      <c r="K36" s="16">
        <f>[1]aprile2011!$CA37</f>
        <v>261</v>
      </c>
      <c r="L36" s="17">
        <f>[1]aprile2011!$CB37</f>
        <v>1093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05">
        <v>28</v>
      </c>
      <c r="B37" s="11">
        <f>[1]aprile2011!$AT38</f>
        <v>9.5083333333333311</v>
      </c>
      <c r="C37" s="11">
        <f>[1]aprile2011!$AR38</f>
        <v>10.7</v>
      </c>
      <c r="D37" s="11">
        <f>[1]aprile2011!$AP38</f>
        <v>8.4</v>
      </c>
      <c r="E37" s="11">
        <f>[1]aprile2011!$BN38</f>
        <v>25.799999999999997</v>
      </c>
      <c r="F37" s="12">
        <f>[1]aprile2011!$BO38</f>
        <v>0</v>
      </c>
      <c r="G37" s="13">
        <f>[1]aprile2011!$BT38</f>
        <v>24.1</v>
      </c>
      <c r="H37" s="14" t="str">
        <f>[1]aprile2011!$BU38</f>
        <v>W</v>
      </c>
      <c r="I37" s="13">
        <f>[1]aprile2011!$BW38</f>
        <v>3.1354166666666656</v>
      </c>
      <c r="J37" s="15" t="str">
        <f>[1]aprile2011!$BX38</f>
        <v>WNW</v>
      </c>
      <c r="K37" s="16">
        <f>[1]aprile2011!$CA38</f>
        <v>57</v>
      </c>
      <c r="L37" s="17">
        <f>[1]aprile2011!$CB38</f>
        <v>220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05">
        <v>29</v>
      </c>
      <c r="B38" s="11">
        <f>[1]aprile2011!$AT39</f>
        <v>9.9229166666666675</v>
      </c>
      <c r="C38" s="11">
        <f>[1]aprile2011!$AR39</f>
        <v>14.2</v>
      </c>
      <c r="D38" s="11">
        <f>[1]aprile2011!$AP39</f>
        <v>8.5</v>
      </c>
      <c r="E38" s="11">
        <f>[1]aprile2011!$BN39</f>
        <v>13.199999999999998</v>
      </c>
      <c r="F38" s="12">
        <f>[1]aprile2011!$BO39</f>
        <v>0</v>
      </c>
      <c r="G38" s="13">
        <f>[1]aprile2011!$BT39</f>
        <v>20.9</v>
      </c>
      <c r="H38" s="14" t="str">
        <f>[1]aprile2011!$BU39</f>
        <v>NW</v>
      </c>
      <c r="I38" s="13">
        <f>[1]aprile2011!$BW39</f>
        <v>2.8333333333333335</v>
      </c>
      <c r="J38" s="15" t="str">
        <f>[1]aprile2011!$BX39</f>
        <v>WNW</v>
      </c>
      <c r="K38" s="16">
        <f>[1]aprile2011!$CA39</f>
        <v>121</v>
      </c>
      <c r="L38" s="17">
        <f>[1]aprile2011!$CB39</f>
        <v>1016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05">
        <v>30</v>
      </c>
      <c r="B39" s="11">
        <f>[1]aprile2011!$AT40</f>
        <v>10.735416666666666</v>
      </c>
      <c r="C39" s="11">
        <f>[1]aprile2011!$AR40</f>
        <v>16.100000000000001</v>
      </c>
      <c r="D39" s="11">
        <f>[1]aprile2011!$AP40</f>
        <v>7.8</v>
      </c>
      <c r="E39" s="11">
        <f>[1]aprile2011!$BN40</f>
        <v>1.2</v>
      </c>
      <c r="F39" s="12">
        <f>[1]aprile2011!$BO40</f>
        <v>0</v>
      </c>
      <c r="G39" s="13">
        <f>[1]aprile2011!$BT40</f>
        <v>14.5</v>
      </c>
      <c r="H39" s="14" t="str">
        <f>[1]aprile2011!$BU40</f>
        <v>W</v>
      </c>
      <c r="I39" s="13">
        <f>[1]aprile2011!$BW40</f>
        <v>1.7666666666666673</v>
      </c>
      <c r="J39" s="15" t="str">
        <f>[1]aprile2011!$BX40</f>
        <v>W</v>
      </c>
      <c r="K39" s="16">
        <f>[1]aprile2011!$CA40</f>
        <v>192</v>
      </c>
      <c r="L39" s="17">
        <f>[1]aprile2011!$CB40</f>
        <v>1049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05"/>
      <c r="B40" s="11"/>
      <c r="C40" s="11"/>
      <c r="D40" s="11"/>
      <c r="E40" s="11"/>
      <c r="F40" s="12"/>
      <c r="G40" s="13"/>
      <c r="H40" s="14"/>
      <c r="I40" s="13"/>
      <c r="J40" s="15"/>
      <c r="K40" s="16"/>
      <c r="L40" s="17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05" t="s">
        <v>26</v>
      </c>
      <c r="B42" s="11">
        <f>AVERAGE(B10:B40)</f>
        <v>13.752916666666664</v>
      </c>
      <c r="C42" s="11">
        <f>AVERAGE(C10:C40)</f>
        <v>19.346666666666675</v>
      </c>
      <c r="D42" s="11">
        <f>AVERAGE(D10:D40)</f>
        <v>8.4833333333333343</v>
      </c>
      <c r="E42" s="11">
        <f>SUM(E10:E40)</f>
        <v>52.199999999999996</v>
      </c>
      <c r="F42" s="12">
        <f>SUM(F10:F40)</f>
        <v>0</v>
      </c>
      <c r="G42" s="11">
        <f>AVERAGE(G10:G40)</f>
        <v>25.740000000000002</v>
      </c>
      <c r="H42" s="10"/>
      <c r="I42" s="11">
        <f>AVERAGE(I10:I40)</f>
        <v>4.3220833333333344</v>
      </c>
      <c r="J42" s="10"/>
      <c r="K42" s="16">
        <f>AVERAGE(K10:K40)</f>
        <v>339.63333333333333</v>
      </c>
      <c r="L42" s="17">
        <f>AVERAGE(L10:L40)</f>
        <v>840.36666666666667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05" t="s">
        <v>27</v>
      </c>
      <c r="B43" s="11">
        <f t="shared" ref="B43:G43" si="0">MAX(B10:B40)</f>
        <v>21.154166666666665</v>
      </c>
      <c r="C43" s="11">
        <f t="shared" si="0"/>
        <v>28.9</v>
      </c>
      <c r="D43" s="11">
        <f t="shared" si="0"/>
        <v>13.4</v>
      </c>
      <c r="E43" s="11">
        <f t="shared" si="0"/>
        <v>25.799999999999997</v>
      </c>
      <c r="F43" s="12">
        <f t="shared" si="0"/>
        <v>0</v>
      </c>
      <c r="G43" s="11">
        <f t="shared" si="0"/>
        <v>49.9</v>
      </c>
      <c r="H43" s="10"/>
      <c r="I43" s="11">
        <f>MAX(I10:I40)</f>
        <v>8.2375000000000007</v>
      </c>
      <c r="J43" s="10"/>
      <c r="K43" s="16">
        <f>MAX(K10:K40)</f>
        <v>450</v>
      </c>
      <c r="L43" s="17">
        <f>MAX(L10:L40)</f>
        <v>1093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05" t="s">
        <v>28</v>
      </c>
      <c r="B44" s="11">
        <f t="shared" ref="B44:G44" si="1">MIN(B10:B40)</f>
        <v>8.8104166666666686</v>
      </c>
      <c r="C44" s="11">
        <f t="shared" si="1"/>
        <v>10.7</v>
      </c>
      <c r="D44" s="11">
        <f t="shared" si="1"/>
        <v>3.3</v>
      </c>
      <c r="E44" s="11">
        <f t="shared" si="1"/>
        <v>0</v>
      </c>
      <c r="F44" s="12">
        <f t="shared" si="1"/>
        <v>0</v>
      </c>
      <c r="G44" s="11">
        <f t="shared" si="1"/>
        <v>14.5</v>
      </c>
      <c r="H44" s="10"/>
      <c r="I44" s="11">
        <f>MIN(I10:I40)</f>
        <v>1.133333333333334</v>
      </c>
      <c r="J44" s="10"/>
      <c r="K44" s="16">
        <f>MIN(K10:K40)</f>
        <v>57</v>
      </c>
      <c r="L44" s="17">
        <f>MIN(L10:L40)</f>
        <v>220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[1]aprile2011!$BU$48</f>
        <v>49.9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[1]aprile2011!$AQ$57</f>
        <v>13.752916666666664</v>
      </c>
      <c r="D50" s="10"/>
      <c r="E50" s="9" t="s">
        <v>35</v>
      </c>
      <c r="F50" s="10"/>
      <c r="G50" s="13">
        <f>E42</f>
        <v>52.199999999999996</v>
      </c>
      <c r="H50" s="10"/>
      <c r="I50" s="10"/>
      <c r="J50" s="10"/>
      <c r="K50" s="9" t="s">
        <v>14</v>
      </c>
      <c r="L50" s="18">
        <f>[1]aprile2011!$BU$49</f>
        <v>40645</v>
      </c>
      <c r="M50" s="10"/>
      <c r="N50" s="105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[1]aprile2011!$AX$57</f>
        <v>6.7579584293394772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[1]aprile2011!$BU$50</f>
        <v>19:30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[1]aprile2011!$AQ$56</f>
        <v>19.346666666666675</v>
      </c>
      <c r="D52" s="10"/>
      <c r="E52" s="9" t="s">
        <v>40</v>
      </c>
      <c r="F52" s="10"/>
      <c r="G52" s="13">
        <f>E43</f>
        <v>25.799999999999997</v>
      </c>
      <c r="H52" s="29">
        <f>[1]aprile2011!$AR$61</f>
        <v>40661</v>
      </c>
      <c r="I52" s="10"/>
      <c r="J52" s="10"/>
      <c r="K52" s="9" t="s">
        <v>41</v>
      </c>
      <c r="L52" s="14" t="str">
        <f>[1]aprile2011!$BU$51</f>
        <v>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[1]aprile2011!$AQ$55</f>
        <v>8.4833333333333343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[1]aprile2011!$AQ$50</f>
        <v>21.154166666666665</v>
      </c>
      <c r="D54" s="29">
        <f>[1]aprile2011!$AR$50</f>
        <v>40642</v>
      </c>
      <c r="E54" s="9" t="s">
        <v>45</v>
      </c>
      <c r="F54" s="10"/>
      <c r="G54" s="17">
        <f>[1]aprile2011!$AQ$66</f>
        <v>6</v>
      </c>
      <c r="H54" s="10"/>
      <c r="I54" s="10"/>
      <c r="J54" s="4" t="s">
        <v>46</v>
      </c>
      <c r="K54" s="9" t="s">
        <v>33</v>
      </c>
      <c r="L54" s="14">
        <f>I42</f>
        <v>4.3220833333333344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[1]aprile2011!$AQ$49</f>
        <v>8.8104166666666686</v>
      </c>
      <c r="D55" s="29">
        <f>[1]aprile2011!$AR$49</f>
        <v>40648</v>
      </c>
      <c r="E55" s="9" t="s">
        <v>48</v>
      </c>
      <c r="F55" s="10"/>
      <c r="G55" s="20">
        <f>[1]aprile2011!$AQ$65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[1]aprile2011!$AQ$48</f>
        <v>28.9</v>
      </c>
      <c r="D56" s="29">
        <f>[1]aprile2011!$AR$48</f>
        <v>40642</v>
      </c>
      <c r="E56" s="10"/>
      <c r="F56" s="10"/>
      <c r="G56" s="10"/>
      <c r="H56" s="10"/>
      <c r="I56" s="10"/>
      <c r="J56" s="4" t="s">
        <v>50</v>
      </c>
      <c r="K56" s="10"/>
      <c r="L56" s="14" t="str">
        <f>[1]aprile2011!$BW$55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[1]aprile2011!$AQ$47</f>
        <v>3.3</v>
      </c>
      <c r="D57" s="29">
        <f>[1]aprile2011!$AR$47</f>
        <v>40649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[1]aprile2011!$AQ$63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135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05">
        <v>2011</v>
      </c>
      <c r="D63" s="105">
        <v>2010</v>
      </c>
      <c r="E63" s="105">
        <v>2009</v>
      </c>
      <c r="F63" s="105">
        <v>2008</v>
      </c>
      <c r="G63" s="105">
        <v>2007</v>
      </c>
      <c r="H63" s="105">
        <v>2006</v>
      </c>
      <c r="I63" s="105">
        <v>2005</v>
      </c>
      <c r="J63" s="105">
        <v>2004</v>
      </c>
      <c r="K63" s="105">
        <v>2003</v>
      </c>
      <c r="L63" s="105">
        <v>2002</v>
      </c>
      <c r="M63" s="105">
        <v>2001</v>
      </c>
      <c r="N63" s="105">
        <v>2000</v>
      </c>
      <c r="O63" s="105">
        <v>1999</v>
      </c>
      <c r="P63" s="105">
        <v>1998</v>
      </c>
      <c r="Q63" s="105">
        <v>1997</v>
      </c>
      <c r="R63" s="105">
        <v>1996</v>
      </c>
      <c r="S63" s="105">
        <v>1995</v>
      </c>
      <c r="T63" s="105">
        <v>1994</v>
      </c>
      <c r="U63" s="105">
        <v>1993</v>
      </c>
      <c r="V63" s="105">
        <v>1992</v>
      </c>
      <c r="W63" s="105">
        <v>1991</v>
      </c>
      <c r="X63" s="105">
        <v>1990</v>
      </c>
      <c r="Y63" s="105">
        <v>1989</v>
      </c>
      <c r="Z63" s="105" t="s">
        <v>56</v>
      </c>
    </row>
    <row r="64" spans="1:26">
      <c r="A64" s="4" t="s">
        <v>57</v>
      </c>
      <c r="B64" s="10"/>
      <c r="C64" s="11">
        <f>[1]aprile2011!$AT$43</f>
        <v>13.752916666666664</v>
      </c>
      <c r="D64" s="11">
        <f>[2]aprile2010!$AQ$57</f>
        <v>11.037509920634921</v>
      </c>
      <c r="E64" s="11">
        <f>[3]aprile2009!$D$53</f>
        <v>11.396963383838385</v>
      </c>
      <c r="F64" s="11">
        <f>[4]aprile2008!$D$53</f>
        <v>9.9850000000000012</v>
      </c>
      <c r="G64" s="11">
        <f>[5]aprile2007!$D$53</f>
        <v>15.17</v>
      </c>
      <c r="H64" s="11">
        <f>[6]aprile2006!$D$53</f>
        <v>11.57</v>
      </c>
      <c r="I64" s="11">
        <f>[7]aprile2005!$D$53</f>
        <v>10.395000000000001</v>
      </c>
      <c r="J64" s="11">
        <f>[8]aprile2004!$D$53</f>
        <v>10.430833333333332</v>
      </c>
      <c r="K64" s="11">
        <f>[9]aprile2003!$D$53</f>
        <v>10.511666666666665</v>
      </c>
      <c r="L64" s="11">
        <f>[10]aprile2002!$D$53</f>
        <v>10.765833333333335</v>
      </c>
      <c r="M64" s="11">
        <f>[11]aprile2001!$D$53</f>
        <v>9.8458333333333332</v>
      </c>
      <c r="N64" s="11">
        <f>[12]aprile2000!$D$53</f>
        <v>10.776666666666666</v>
      </c>
      <c r="O64" s="11">
        <f>[13]aprile99!$D$53</f>
        <v>10.826666666666666</v>
      </c>
      <c r="P64" s="11">
        <f>[14]aprile98!$D$53</f>
        <v>8.5250000000000004</v>
      </c>
      <c r="Q64" s="11">
        <f>'[15]aprile 97'!$D$51</f>
        <v>10.199999999999999</v>
      </c>
      <c r="R64" s="11">
        <f>[16]aprile96!$D$51</f>
        <v>10.3</v>
      </c>
      <c r="S64" s="11">
        <f>[17]aprile95!$D$51</f>
        <v>10.333333333333334</v>
      </c>
      <c r="T64" s="11">
        <f>[18]aprile94!$D$51</f>
        <v>9.3083333333333336</v>
      </c>
      <c r="U64" s="11">
        <f>[19]aprile93!$D$51</f>
        <v>9.6416666666666675</v>
      </c>
      <c r="V64" s="11">
        <f>[20]aprile92!$D$51</f>
        <v>9.3666666666666671</v>
      </c>
      <c r="W64" s="11">
        <f>[21]aprile91!$D$51</f>
        <v>9.1416666666666675</v>
      </c>
      <c r="X64" s="11">
        <f>[22]aprile90!$D$51</f>
        <v>10.1</v>
      </c>
      <c r="Y64" s="11"/>
      <c r="Z64" s="11">
        <f>AVERAGE(C64:Y64)</f>
        <v>10.608252574445759</v>
      </c>
    </row>
    <row r="65" spans="1:26">
      <c r="A65" s="4" t="s">
        <v>58</v>
      </c>
      <c r="B65" s="10"/>
      <c r="C65" s="11">
        <f>[1]aprile2011!$AX$57</f>
        <v>6.7579584293394772</v>
      </c>
      <c r="D65" s="11">
        <f>[2]aprile2010!$AX$57</f>
        <v>4.7839668973596918</v>
      </c>
      <c r="E65" s="11">
        <f>[3]aprile2009!$I$53</f>
        <v>5.8181663702366286</v>
      </c>
      <c r="F65" s="11">
        <f>[4]aprile2008!$I$53</f>
        <v>6.3587360956618468</v>
      </c>
      <c r="G65" s="11">
        <f>[5]aprile2007!$I$53</f>
        <v>8.5414991359447008</v>
      </c>
      <c r="H65" s="11">
        <f>[6]aprile2006!$I$53</f>
        <v>4.8805976382488483</v>
      </c>
      <c r="I65" s="11">
        <f>[7]aprile2005!$I$53</f>
        <v>4.9428168202764979</v>
      </c>
      <c r="J65" s="11">
        <f>[8]aprile2004!$I$53</f>
        <v>5.4939499907304405</v>
      </c>
      <c r="K65" s="11">
        <f>[9]aprile2003!$I$53</f>
        <v>5.115697484639016</v>
      </c>
      <c r="L65" s="11">
        <f>[10]aprile2002!$I$53</f>
        <v>6.3849995199692788</v>
      </c>
      <c r="M65" s="11">
        <f>[11]aprile2001!$I$53</f>
        <v>6.0036674347158216</v>
      </c>
      <c r="N65" s="11">
        <f>[12]aprile2000!$I$53</f>
        <v>6.1139664441972563</v>
      </c>
      <c r="O65" s="11">
        <f>[13]aprile99!$I$53</f>
        <v>6.0504598694316432</v>
      </c>
      <c r="P65" s="11">
        <f>[14]aprile98!$I$53</f>
        <v>5.1936059907834107</v>
      </c>
      <c r="Q65" s="11">
        <f>'[15]aprile 97'!$I$53</f>
        <v>6.3470910138248851</v>
      </c>
      <c r="R65" s="11">
        <f>[16]aprile96!$I$53</f>
        <v>4.1904755283648498</v>
      </c>
      <c r="S65" s="11">
        <f>[17]aprile95!$I$53</f>
        <v>5.0043442780337948</v>
      </c>
      <c r="T65" s="11">
        <f>[18]aprile94!$I$53</f>
        <v>5.5879560291858681</v>
      </c>
      <c r="U65" s="11">
        <f>[19]aprile93!$I$53</f>
        <v>4.9364103302611362</v>
      </c>
      <c r="V65" s="11">
        <f>[20]aprile92!$I$53</f>
        <v>4.9002039302929177</v>
      </c>
      <c r="W65" s="11">
        <f>[21]aprile91!$I$53</f>
        <v>4.8479166666666664</v>
      </c>
      <c r="X65" s="11">
        <f>[22]aprile90!$I$53</f>
        <v>7.7587269585253456</v>
      </c>
      <c r="Y65" s="11"/>
      <c r="Z65" s="11">
        <f t="shared" ref="Z65:Z80" si="2">AVERAGE(C65:Y65)</f>
        <v>5.7278733116677278</v>
      </c>
    </row>
    <row r="66" spans="1:26">
      <c r="A66" s="4" t="s">
        <v>59</v>
      </c>
      <c r="B66" s="10"/>
      <c r="C66" s="11">
        <f>[1]aprile2011!$AR$43</f>
        <v>19.346666666666675</v>
      </c>
      <c r="D66" s="11">
        <f>[2]aprile2010!$AR$43</f>
        <v>16.136666666666667</v>
      </c>
      <c r="E66" s="11">
        <f>'[24]sint2009-04'!$C$40</f>
        <v>16.073333333333334</v>
      </c>
      <c r="F66" s="11">
        <f>'[25]sint2008-04'!$C$40</f>
        <v>15.276666666666669</v>
      </c>
      <c r="G66" s="11">
        <f>'[26]sint2007-04'!$C$40</f>
        <v>21.303333333333331</v>
      </c>
      <c r="H66" s="11">
        <f>'[27]sint2006-04'!$C$40</f>
        <v>17.226666666666663</v>
      </c>
      <c r="I66" s="11">
        <f>'[28]sint2005-04'!$C$40</f>
        <v>14.97</v>
      </c>
      <c r="J66" s="11">
        <f>'[29]sint2004-04'!$C$40</f>
        <v>15.899999999999999</v>
      </c>
      <c r="K66" s="11">
        <f>'[30]sint2003-04'!$C$40</f>
        <v>16.260000000000002</v>
      </c>
      <c r="L66" s="11">
        <f>'[31]sint2002-04'!$C$40</f>
        <v>15.886666666666668</v>
      </c>
      <c r="M66" s="11">
        <f>'[32]sint2001-04'!$C$40</f>
        <v>15.720000000000002</v>
      </c>
      <c r="N66" s="11">
        <f>'[33]sint2000-04'!$C$40</f>
        <v>15.763333333333334</v>
      </c>
      <c r="O66" s="11">
        <f>[34]apr99!$C$40</f>
        <v>16.993333333333332</v>
      </c>
      <c r="P66" s="11">
        <f>[35]aprile98!$C$40</f>
        <v>13.4</v>
      </c>
      <c r="Q66" s="11">
        <f>'[15]aprile 97'!$D$50</f>
        <v>18.5</v>
      </c>
      <c r="R66" s="11">
        <f>[16]aprile96!$D$50</f>
        <v>16.466666666666665</v>
      </c>
      <c r="S66" s="11">
        <f>[17]aprile95!$D$50</f>
        <v>16.533333333333335</v>
      </c>
      <c r="T66" s="11">
        <f>[18]aprile94!$D$50</f>
        <v>15.833333333333334</v>
      </c>
      <c r="U66" s="11">
        <f>[19]aprile93!$D$50</f>
        <v>15.233333333333333</v>
      </c>
      <c r="V66" s="11">
        <f>[20]aprile92!$D$50</f>
        <v>14.9</v>
      </c>
      <c r="W66" s="11">
        <f>[21]aprile91!$D$50</f>
        <v>15.433333333333334</v>
      </c>
      <c r="X66" s="11">
        <f>[22]aprile90!$D$50</f>
        <v>14.333333333333334</v>
      </c>
      <c r="Y66" s="11"/>
      <c r="Z66" s="11">
        <f t="shared" si="2"/>
        <v>16.249545454545451</v>
      </c>
    </row>
    <row r="67" spans="1:26">
      <c r="A67" s="4" t="s">
        <v>60</v>
      </c>
      <c r="B67" s="10"/>
      <c r="C67" s="11">
        <f>[1]aprile2011!$AP$43</f>
        <v>8.4833333333333343</v>
      </c>
      <c r="D67" s="11">
        <f>[2]aprile2010!$AP101</f>
        <v>0</v>
      </c>
      <c r="E67" s="11">
        <f>'[24]sint2009-04'!$B$40</f>
        <v>7.3466666666666667</v>
      </c>
      <c r="F67" s="11">
        <f>'[25]sint2008-04'!$B$40</f>
        <v>5.5100000000000016</v>
      </c>
      <c r="G67" s="11">
        <f>'[26]sint2007-04'!$B$40</f>
        <v>9.7733333333333334</v>
      </c>
      <c r="H67" s="11">
        <f>'[27]sint2006-04'!$B$40</f>
        <v>6.6566666666666672</v>
      </c>
      <c r="I67" s="11">
        <f>'[28]sint2005-04'!$B$40</f>
        <v>6.5633333333333335</v>
      </c>
      <c r="J67" s="11">
        <f>'[29]sint2004-04'!$B$40</f>
        <v>5.7633333333333336</v>
      </c>
      <c r="K67" s="11">
        <f>'[30]sint2003-04'!$B$40</f>
        <v>6.0266666666666673</v>
      </c>
      <c r="L67" s="11">
        <f>'[31]sint2002-04'!$B$40</f>
        <v>6.22</v>
      </c>
      <c r="M67" s="11">
        <f>'[32]sint2001-04'!$B$40</f>
        <v>4.6000000000000005</v>
      </c>
      <c r="N67" s="11">
        <f>'[33]sint2000-04'!$B$40</f>
        <v>6.5799999999999992</v>
      </c>
      <c r="O67" s="11">
        <f>[34]apr99!$B$40</f>
        <v>5.830000000000001</v>
      </c>
      <c r="P67" s="11">
        <f>[35]aprile98!$B$40</f>
        <v>4.333333333333333</v>
      </c>
      <c r="Q67" s="11">
        <f>'[15]aprile 97'!$D$49</f>
        <v>3.0666666666666669</v>
      </c>
      <c r="R67" s="11">
        <f>[16]aprile96!$D$49</f>
        <v>4.8666666666666663</v>
      </c>
      <c r="S67" s="11">
        <f>[17]aprile95!$D$49</f>
        <v>5</v>
      </c>
      <c r="T67" s="11">
        <f>[18]aprile94!$D$49</f>
        <v>3.7</v>
      </c>
      <c r="U67" s="11">
        <f>[19]aprile93!$D$49</f>
        <v>4.7666666666666666</v>
      </c>
      <c r="V67" s="11">
        <f>[20]aprile92!$D$49</f>
        <v>4.5</v>
      </c>
      <c r="W67" s="11">
        <f>[21]aprile91!$D$49</f>
        <v>3.8333333333333335</v>
      </c>
      <c r="X67" s="11">
        <f>[22]aprile90!$D$49</f>
        <v>5.8666666666666663</v>
      </c>
      <c r="Y67" s="11"/>
      <c r="Z67" s="11">
        <f t="shared" si="2"/>
        <v>5.422121212121211</v>
      </c>
    </row>
    <row r="68" spans="1:26">
      <c r="A68" s="4" t="s">
        <v>61</v>
      </c>
      <c r="B68" s="10"/>
      <c r="C68" s="11">
        <f>[1]aprile2011!$AR$44</f>
        <v>28.9</v>
      </c>
      <c r="D68" s="11">
        <f>[2]aprile2010!$AR$44</f>
        <v>22.4</v>
      </c>
      <c r="E68" s="11">
        <f>[3]aprile2009!$D$44</f>
        <v>22.3</v>
      </c>
      <c r="F68" s="11">
        <f>[4]aprile2008!$D$44</f>
        <v>22.7</v>
      </c>
      <c r="G68" s="11">
        <f>[5]aprile2007!$D$44</f>
        <v>26.5</v>
      </c>
      <c r="H68" s="11">
        <f>[6]aprile2006!$D$44</f>
        <v>22.4</v>
      </c>
      <c r="I68" s="11">
        <f>[7]aprile2005!$D$44</f>
        <v>23.5</v>
      </c>
      <c r="J68" s="11">
        <f>[8]aprile2004!$D$44</f>
        <v>24.1</v>
      </c>
      <c r="K68" s="11">
        <f>[9]aprile2003!$D$44</f>
        <v>23.6</v>
      </c>
      <c r="L68" s="11">
        <f>[10]aprile2002!$D$44</f>
        <v>23.9</v>
      </c>
      <c r="M68" s="11">
        <f>[11]aprile2001!$D$44</f>
        <v>22</v>
      </c>
      <c r="N68" s="11">
        <f>[12]aprile2000!$D$44</f>
        <v>25.3</v>
      </c>
      <c r="O68" s="11">
        <f>[13]aprile99!$D$44</f>
        <v>22.5</v>
      </c>
      <c r="P68" s="11">
        <f>[14]aprile98!$D$44</f>
        <v>21</v>
      </c>
      <c r="Q68" s="11">
        <f>'[15]aprile 97'!$D$44</f>
        <v>24</v>
      </c>
      <c r="R68" s="11">
        <f>[16]aprile96!$D$44</f>
        <v>23</v>
      </c>
      <c r="S68" s="11">
        <f>[17]aprile95!$D$44</f>
        <v>27</v>
      </c>
      <c r="T68" s="11">
        <f>[18]aprile94!$D$44</f>
        <v>24</v>
      </c>
      <c r="U68" s="11">
        <f>[19]aprile93!$D$44</f>
        <v>22</v>
      </c>
      <c r="V68" s="11">
        <f>[20]aprile92!$D$44</f>
        <v>24</v>
      </c>
      <c r="W68" s="11">
        <f>[21]aprile91!$D$44</f>
        <v>21</v>
      </c>
      <c r="X68" s="11">
        <f>[22]aprile90!$D$44</f>
        <v>21</v>
      </c>
      <c r="Y68" s="11"/>
      <c r="Z68" s="11">
        <f t="shared" si="2"/>
        <v>23.50454545454545</v>
      </c>
    </row>
    <row r="69" spans="1:26">
      <c r="A69" s="4" t="s">
        <v>62</v>
      </c>
      <c r="B69" s="10"/>
      <c r="C69" s="11">
        <f>[1]aprile2011!$AP$45</f>
        <v>3.3</v>
      </c>
      <c r="D69" s="11">
        <f>[2]aprile2010!$AP$45</f>
        <v>-0.1</v>
      </c>
      <c r="E69" s="11">
        <f>[3]aprile2009!$D$43</f>
        <v>3.9</v>
      </c>
      <c r="F69" s="11">
        <f>[4]aprile2008!$D$43</f>
        <v>1.2</v>
      </c>
      <c r="G69" s="11">
        <f>[5]aprile2007!$D$43</f>
        <v>4.3</v>
      </c>
      <c r="H69" s="11">
        <f>[6]aprile2006!$D$43</f>
        <v>1.2</v>
      </c>
      <c r="I69" s="11">
        <f>[7]aprile2005!$D$43</f>
        <v>1.8</v>
      </c>
      <c r="J69" s="11">
        <f>[8]aprile2004!$D$43</f>
        <v>0</v>
      </c>
      <c r="K69" s="11">
        <f>[9]aprile2003!$D$43</f>
        <v>-3.3</v>
      </c>
      <c r="L69" s="11">
        <f>[10]aprile2002!$D$43</f>
        <v>2.4</v>
      </c>
      <c r="M69" s="11">
        <f>[11]aprile2001!$D$43</f>
        <v>-0.7</v>
      </c>
      <c r="N69" s="11">
        <f>[12]aprile2000!$D$43</f>
        <v>1.3</v>
      </c>
      <c r="O69" s="11">
        <f>[13]aprile99!$D$43</f>
        <v>-0.1</v>
      </c>
      <c r="P69" s="11">
        <f>[14]aprile98!$D$43</f>
        <v>-3</v>
      </c>
      <c r="Q69" s="11">
        <f>'[15]aprile 97'!$D$43</f>
        <v>-2</v>
      </c>
      <c r="R69" s="11">
        <f>[16]aprile96!$D$43</f>
        <v>0</v>
      </c>
      <c r="S69" s="11">
        <f>[17]aprile95!$D$43</f>
        <v>-3</v>
      </c>
      <c r="T69" s="11">
        <f>[18]aprile94!$D$43</f>
        <v>-3</v>
      </c>
      <c r="U69" s="11">
        <f>[19]aprile93!$D$43</f>
        <v>-2</v>
      </c>
      <c r="V69" s="11">
        <f>[20]aprile92!$D$43</f>
        <v>-2</v>
      </c>
      <c r="W69" s="11">
        <f>[21]aprile91!$D$43</f>
        <v>-1</v>
      </c>
      <c r="X69" s="11">
        <f>[22]aprile90!$D$43</f>
        <v>2</v>
      </c>
      <c r="Y69" s="11"/>
      <c r="Z69" s="11">
        <f t="shared" si="2"/>
        <v>5.4545454545454515E-2</v>
      </c>
    </row>
    <row r="70" spans="1:26">
      <c r="A70" s="4" t="s">
        <v>63</v>
      </c>
      <c r="B70" s="10"/>
      <c r="C70" s="11">
        <f>[1]aprile2011!$AU$43</f>
        <v>10.863333333333335</v>
      </c>
      <c r="D70" s="11">
        <f>[2]aprile2010!$AU$43</f>
        <v>10.056666666666668</v>
      </c>
      <c r="E70" s="11">
        <f>'[24]sint2009-04'!$E$40</f>
        <v>8.7266666666666648</v>
      </c>
      <c r="F70" s="11">
        <f>'[25]sint2008-04'!$E$40</f>
        <v>9.7666666666666639</v>
      </c>
      <c r="G70" s="11">
        <f>'[26]sint2007-04'!$E$40</f>
        <v>11.53</v>
      </c>
      <c r="H70" s="11">
        <f>'[27]sint2006-04'!$E$40</f>
        <v>10.569999999999999</v>
      </c>
      <c r="I70" s="11">
        <f>[7]aprile2005!$D$54</f>
        <v>8.4066666666666663</v>
      </c>
      <c r="J70" s="11">
        <f>[8]aprile2004!$D$54</f>
        <v>10.136666666666665</v>
      </c>
      <c r="K70" s="11">
        <f>[9]aprile2003!$D$54</f>
        <v>10.233333333333336</v>
      </c>
      <c r="L70" s="11">
        <f>[10]aprile2002!$D$54</f>
        <v>9.6666666666666661</v>
      </c>
      <c r="M70" s="11">
        <f>[11]aprile2001!$D$54</f>
        <v>11.120000000000003</v>
      </c>
      <c r="N70" s="11">
        <f>[12]aprile2000!$D$54</f>
        <v>9.1833333333333318</v>
      </c>
      <c r="O70" s="11">
        <f>[34]apr99!$E$40</f>
        <v>11.163333333333332</v>
      </c>
      <c r="P70" s="11">
        <f>[35]aprile98!$E$40</f>
        <v>9.0666666666666664</v>
      </c>
      <c r="Q70" s="11">
        <f>'[23]sint04-97'!$E$39</f>
        <v>15.433333333333334</v>
      </c>
      <c r="R70" s="11">
        <f>[16]aprile96!$D$52</f>
        <v>11.6</v>
      </c>
      <c r="S70" s="11">
        <f>[17]aprile95!$D$52</f>
        <v>11.533333333333333</v>
      </c>
      <c r="T70" s="11">
        <f>[18]aprile94!$D$52</f>
        <v>12.133333333333333</v>
      </c>
      <c r="U70" s="11">
        <f>[19]aprile93!$D$52</f>
        <v>10.466666666666667</v>
      </c>
      <c r="V70" s="11">
        <f>[20]aprile92!$D$52</f>
        <v>10.4</v>
      </c>
      <c r="W70" s="11">
        <f>[21]aprile91!$D$52</f>
        <v>11.6</v>
      </c>
      <c r="X70" s="11">
        <f>[22]aprile90!$D$52</f>
        <v>8.4666666666666668</v>
      </c>
      <c r="Y70" s="11"/>
      <c r="Z70" s="11">
        <f t="shared" si="2"/>
        <v>10.551060606060606</v>
      </c>
    </row>
    <row r="71" spans="1:26">
      <c r="A71" s="4" t="s">
        <v>64</v>
      </c>
      <c r="B71" s="10"/>
      <c r="C71" s="13">
        <f>[1]aprile2011!$BN$43</f>
        <v>52.199999999999996</v>
      </c>
      <c r="D71" s="13">
        <f>[2]aprile2010!$BN$43</f>
        <v>52.199999999999996</v>
      </c>
      <c r="E71" s="17">
        <f>[3]aprile2009!$D$55</f>
        <v>321.8</v>
      </c>
      <c r="F71" s="17">
        <f>[4]aprile2008!$D$55</f>
        <v>240</v>
      </c>
      <c r="G71" s="17">
        <f>[5]aprile2007!$D$55</f>
        <v>46</v>
      </c>
      <c r="H71" s="17">
        <f>[6]aprile2006!$D$55</f>
        <v>74</v>
      </c>
      <c r="I71" s="17">
        <f>[7]aprile2005!$D$55</f>
        <v>162</v>
      </c>
      <c r="J71" s="17">
        <f>[8]aprile2004!$D$55</f>
        <v>290</v>
      </c>
      <c r="K71" s="17">
        <f>[9]aprile2003!$D$55</f>
        <v>86</v>
      </c>
      <c r="L71" s="17">
        <f>[10]aprile2002!$D$55</f>
        <v>95</v>
      </c>
      <c r="M71" s="17">
        <f>[11]aprile2001!$D$55</f>
        <v>48</v>
      </c>
      <c r="N71" s="17">
        <f>[12]aprile2000!$D$55</f>
        <v>351</v>
      </c>
      <c r="O71" s="17">
        <f>[13]aprile99!$D$55</f>
        <v>131</v>
      </c>
      <c r="P71" s="12">
        <f>[14]aprile98!$D$55</f>
        <v>366</v>
      </c>
      <c r="Q71" s="12">
        <f>'[15]aprile 97'!$D$54</f>
        <v>20</v>
      </c>
      <c r="R71" s="12">
        <f>[16]aprile96!$D$55</f>
        <v>86</v>
      </c>
      <c r="S71" s="12">
        <f>[17]aprile95!$D$55</f>
        <v>425</v>
      </c>
      <c r="T71" s="12">
        <f>[18]aprile94!$D$55</f>
        <v>169</v>
      </c>
      <c r="U71" s="12">
        <f>[19]aprile93!$D$55</f>
        <v>335</v>
      </c>
      <c r="V71" s="12">
        <f>[20]aprile92!$D$55</f>
        <v>102</v>
      </c>
      <c r="W71" s="12">
        <f>[21]aprile91!$D$55</f>
        <v>119</v>
      </c>
      <c r="X71" s="12"/>
      <c r="Y71" s="12"/>
      <c r="Z71" s="11">
        <f t="shared" si="2"/>
        <v>170.05714285714285</v>
      </c>
    </row>
    <row r="72" spans="1:26">
      <c r="A72" s="4" t="s">
        <v>65</v>
      </c>
      <c r="B72" s="10"/>
      <c r="C72" s="17">
        <f>[1]aprile2011!$BO$43</f>
        <v>0</v>
      </c>
      <c r="D72" s="17">
        <f>[2]aprile2010!$BO$43</f>
        <v>0</v>
      </c>
      <c r="E72" s="17">
        <f>[3]aprile2009!$D$56</f>
        <v>0</v>
      </c>
      <c r="F72" s="17">
        <f>[4]aprile2008!$D$56</f>
        <v>0</v>
      </c>
      <c r="G72" s="17">
        <f>[5]aprile2007!$D$56</f>
        <v>0</v>
      </c>
      <c r="H72" s="17">
        <f>[6]aprile2006!$D$56</f>
        <v>0</v>
      </c>
      <c r="I72" s="17">
        <f>[7]aprile2005!$D$56</f>
        <v>0</v>
      </c>
      <c r="J72" s="17">
        <f>[8]aprile2004!$D$56</f>
        <v>0</v>
      </c>
      <c r="K72" s="17">
        <f>[9]aprile2003!$D$56</f>
        <v>0</v>
      </c>
      <c r="L72" s="17">
        <f>[10]aprile2002!$D$56</f>
        <v>0</v>
      </c>
      <c r="M72" s="17">
        <f>[11]aprile2001!$D$56</f>
        <v>0</v>
      </c>
      <c r="N72" s="17">
        <f>[12]aprile2000!$D$56</f>
        <v>0</v>
      </c>
      <c r="O72" s="17">
        <f>[13]aprile99!$D$56</f>
        <v>0</v>
      </c>
      <c r="P72" s="12">
        <f>[14]aprile98!$D$56</f>
        <v>0</v>
      </c>
      <c r="Q72" s="12">
        <f>'[15]aprile 97'!$D$55</f>
        <v>0</v>
      </c>
      <c r="R72" s="12">
        <f>[16]aprile96!$D$56</f>
        <v>0</v>
      </c>
      <c r="S72" s="12">
        <f>[17]aprile95!$D$56</f>
        <v>0</v>
      </c>
      <c r="T72" s="12">
        <f>[18]aprile94!$D$56</f>
        <v>0</v>
      </c>
      <c r="U72" s="12">
        <f>[19]aprile93!$D$56</f>
        <v>0</v>
      </c>
      <c r="V72" s="12">
        <f>[20]aprile92!$D$56</f>
        <v>0</v>
      </c>
      <c r="W72" s="12">
        <f>[21]aprile91!$D$56</f>
        <v>3</v>
      </c>
      <c r="X72" s="12"/>
      <c r="Y72" s="12"/>
      <c r="Z72" s="12">
        <f t="shared" si="2"/>
        <v>0.14285714285714285</v>
      </c>
    </row>
    <row r="73" spans="1:26">
      <c r="A73" s="4" t="s">
        <v>66</v>
      </c>
      <c r="B73" s="10"/>
      <c r="C73" s="17">
        <f>[1]aprile2011!$AQ$66</f>
        <v>6</v>
      </c>
      <c r="D73" s="17">
        <f>[2]aprile2010!$AQ$66</f>
        <v>14</v>
      </c>
      <c r="E73" s="17">
        <f>'[24]sint2009-04'!$D$92</f>
        <v>19</v>
      </c>
      <c r="F73" s="17">
        <f>'[25]sint2008-04'!$D$92</f>
        <v>10</v>
      </c>
      <c r="G73" s="17">
        <f>'[26]sint2007-04'!$D$92</f>
        <v>2</v>
      </c>
      <c r="H73" s="17">
        <f>'[27]sint2006-04'!$D$92</f>
        <v>13</v>
      </c>
      <c r="I73" s="17">
        <f>'[28]sint2005-04'!$D$91</f>
        <v>12</v>
      </c>
      <c r="J73" s="17">
        <f>'[29]sint2004-04'!$D$91</f>
        <v>12</v>
      </c>
      <c r="K73" s="17">
        <f>'[30]sint2003-04'!$D$91</f>
        <v>9</v>
      </c>
      <c r="L73" s="17">
        <f>'[31]sint2002-04'!$D$91</f>
        <v>8</v>
      </c>
      <c r="M73" s="17">
        <f>'[32]sint2001-04'!$D$91</f>
        <v>8</v>
      </c>
      <c r="N73" s="17">
        <f>'[33]sint2000-04'!$D$91</f>
        <v>15</v>
      </c>
      <c r="O73" s="17">
        <f>[34]apr99!$D$91</f>
        <v>8</v>
      </c>
      <c r="P73" s="12">
        <f>[35]aprile98!$D$89</f>
        <v>14</v>
      </c>
      <c r="Q73" s="12">
        <f>'[23]sint04-97'!$D$86</f>
        <v>1</v>
      </c>
      <c r="R73" s="12">
        <f>[16]aprile96!$D$60</f>
        <v>12</v>
      </c>
      <c r="S73" s="12">
        <f>[17]aprile95!$D$60</f>
        <v>11</v>
      </c>
      <c r="T73" s="12">
        <f>[18]aprile94!$D$60</f>
        <v>10</v>
      </c>
      <c r="U73" s="12">
        <f>[19]aprile93!$D$60</f>
        <v>12</v>
      </c>
      <c r="V73" s="12">
        <f>[20]aprile92!$D$60</f>
        <v>8</v>
      </c>
      <c r="W73" s="12">
        <f>[21]aprile91!$D$60</f>
        <v>11</v>
      </c>
      <c r="X73" s="10"/>
      <c r="Y73" s="12"/>
      <c r="Z73" s="12">
        <f t="shared" si="2"/>
        <v>10.238095238095237</v>
      </c>
    </row>
    <row r="74" spans="1:26">
      <c r="A74" s="4" t="s">
        <v>67</v>
      </c>
      <c r="B74" s="10"/>
      <c r="C74" s="17">
        <f>[1]aprile2011!$AQ$63</f>
        <v>0</v>
      </c>
      <c r="D74" s="17">
        <f>[2]aprile2010!$AQ$63</f>
        <v>1</v>
      </c>
      <c r="E74" s="17">
        <f>[3]aprile2009!$D$59</f>
        <v>0</v>
      </c>
      <c r="F74" s="17">
        <f>[4]aprile2008!$D$59</f>
        <v>0</v>
      </c>
      <c r="G74" s="17">
        <f>[5]aprile2007!$D$59</f>
        <v>0</v>
      </c>
      <c r="H74" s="17">
        <f>[6]aprile2006!$D$59</f>
        <v>0</v>
      </c>
      <c r="I74" s="17">
        <f>[7]aprile2005!$D$59</f>
        <v>0</v>
      </c>
      <c r="J74" s="17">
        <f>[8]aprile2004!$D$59</f>
        <v>0</v>
      </c>
      <c r="K74" s="17">
        <f>[9]aprile2003!$D$59</f>
        <v>2</v>
      </c>
      <c r="L74" s="17">
        <f>[10]aprile2002!$D$59</f>
        <v>0</v>
      </c>
      <c r="M74" s="17">
        <f>[11]aprile2001!$D$59</f>
        <v>1</v>
      </c>
      <c r="N74" s="17">
        <f>[12]aprile2000!$D$59</f>
        <v>0</v>
      </c>
      <c r="O74" s="17">
        <f>[13]aprile99!$D$59</f>
        <v>1</v>
      </c>
      <c r="P74" s="17">
        <f>[14]aprile98!$D$58</f>
        <v>3</v>
      </c>
      <c r="Q74" s="17">
        <f>'[15]aprile 97'!$D$59</f>
        <v>3</v>
      </c>
      <c r="R74" s="17">
        <f>[16]aprile96!$D$62</f>
        <v>0</v>
      </c>
      <c r="S74" s="17">
        <f>[17]aprile95!$D$62</f>
        <v>2</v>
      </c>
      <c r="T74" s="17">
        <f>[18]aprile94!$D$62</f>
        <v>4</v>
      </c>
      <c r="U74" s="17">
        <f>[19]aprile93!$D$62</f>
        <v>1</v>
      </c>
      <c r="V74" s="17">
        <f>[20]aprile92!$D$62</f>
        <v>2</v>
      </c>
      <c r="W74" s="17">
        <f>[21]aprile91!$D$62</f>
        <v>4</v>
      </c>
      <c r="X74" s="17">
        <f>[22]aprile90!$D$59</f>
        <v>0</v>
      </c>
      <c r="Y74" s="10"/>
      <c r="Z74" s="12">
        <f t="shared" si="2"/>
        <v>1.0909090909090908</v>
      </c>
    </row>
    <row r="75" spans="1:26">
      <c r="A75" s="4" t="s">
        <v>68</v>
      </c>
      <c r="B75" s="10"/>
      <c r="C75" s="13">
        <f>[1]aprile2011!$AW$59</f>
        <v>360.59999999999997</v>
      </c>
      <c r="D75" s="13">
        <f>[2]aprile2010!$AW$59</f>
        <v>274.40000000000003</v>
      </c>
      <c r="E75" s="13">
        <f>'[24]sint2009-04'!$I$90</f>
        <v>654.59999999999991</v>
      </c>
      <c r="F75" s="17">
        <f>'[25]sint2008-04'!$I$90</f>
        <v>394</v>
      </c>
      <c r="G75" s="17">
        <f>'[26]sint2007-04'!$I$90</f>
        <v>145</v>
      </c>
      <c r="H75" s="17">
        <f>'[27]sint2006-04'!$I$90</f>
        <v>282</v>
      </c>
      <c r="I75" s="17">
        <f>'[28]sint2005-04'!$I$89</f>
        <v>259</v>
      </c>
      <c r="J75" s="17">
        <f>'[29]sint2004-04'!$I$89</f>
        <v>394</v>
      </c>
      <c r="K75" s="17">
        <f>'[30]sint2003-04'!$I$89</f>
        <v>143</v>
      </c>
      <c r="L75" s="17">
        <f>'[31]sint2002-04'!$I$89</f>
        <v>382</v>
      </c>
      <c r="M75" s="17">
        <f>'[32]sint2001-04'!$I$89</f>
        <v>319</v>
      </c>
      <c r="N75" s="17">
        <f>'[33]sint2000-04'!$I$89</f>
        <v>453</v>
      </c>
      <c r="O75" s="17">
        <f>[34]apr99!$I$89</f>
        <v>447</v>
      </c>
      <c r="P75" s="17">
        <f>[35]aprile98!$I$89</f>
        <v>410.85714285714283</v>
      </c>
      <c r="Q75" s="17">
        <f>'[23]sint04-97'!$I$84</f>
        <v>125</v>
      </c>
      <c r="R75" s="17">
        <f>[16]aprile96!$I$55</f>
        <v>409</v>
      </c>
      <c r="S75" s="17">
        <f>[17]aprile95!$I$55</f>
        <v>462</v>
      </c>
      <c r="T75" s="17">
        <f>[18]aprile94!$I$55</f>
        <v>607</v>
      </c>
      <c r="U75" s="17">
        <f>[19]aprile93!$I$55</f>
        <v>471</v>
      </c>
      <c r="V75" s="17">
        <f>[20]aprile92!$I$55</f>
        <v>309</v>
      </c>
      <c r="W75" s="17">
        <f>[21]aprile91!$I$55</f>
        <v>650</v>
      </c>
      <c r="X75" s="17"/>
      <c r="Y75" s="10"/>
      <c r="Z75" s="12">
        <f t="shared" si="2"/>
        <v>378.64081632653063</v>
      </c>
    </row>
    <row r="76" spans="1:26">
      <c r="A76" s="4" t="s">
        <v>69</v>
      </c>
      <c r="B76" s="10"/>
      <c r="C76" s="17">
        <f>[1]aprile2011!$AW$60</f>
        <v>12</v>
      </c>
      <c r="D76" s="17">
        <f>[2]aprile2010!$AW$60</f>
        <v>47</v>
      </c>
      <c r="E76" s="17">
        <f>'[24]sint2009-04'!$I$91</f>
        <v>38</v>
      </c>
      <c r="F76" s="17">
        <f>'[25]sint2008-04'!$I$91</f>
        <v>6</v>
      </c>
      <c r="G76" s="17">
        <f>'[26]sint2007-04'!$I$91</f>
        <v>0</v>
      </c>
      <c r="H76" s="17">
        <f>'[27]sint2006-04'!$I$91</f>
        <v>23</v>
      </c>
      <c r="I76" s="17">
        <f>'[28]sint2005-04'!$I$90</f>
        <v>25</v>
      </c>
      <c r="J76" s="17">
        <f>'[29]sint2004-04'!$I$90</f>
        <v>91</v>
      </c>
      <c r="K76" s="17">
        <f>'[30]sint2003-04'!$I$90</f>
        <v>23</v>
      </c>
      <c r="L76" s="17">
        <f>'[31]sint2002-04'!$I$90</f>
        <v>2</v>
      </c>
      <c r="M76" s="17">
        <f>'[32]sint2001-04'!$I$90</f>
        <v>38</v>
      </c>
      <c r="N76" s="17">
        <f>'[33]sint2000-04'!$I$90</f>
        <v>0</v>
      </c>
      <c r="O76" s="17">
        <f>[34]apr99!$I$90</f>
        <v>0</v>
      </c>
      <c r="P76" s="17">
        <f>[35]aprile98!$I$90</f>
        <v>15</v>
      </c>
      <c r="Q76" s="17">
        <f>'[23]sint04-97'!$I$85</f>
        <v>17</v>
      </c>
      <c r="R76" s="17">
        <f>[16]aprile96!$I$56</f>
        <v>60</v>
      </c>
      <c r="S76" s="17">
        <f>[17]aprile95!$I$56</f>
        <v>12</v>
      </c>
      <c r="T76" s="17">
        <f>[18]aprile94!$I$56</f>
        <v>28</v>
      </c>
      <c r="U76" s="17">
        <f>[19]aprile93!$I$56</f>
        <v>9</v>
      </c>
      <c r="V76" s="17">
        <f>[20]aprile92!$I$56</f>
        <v>8</v>
      </c>
      <c r="W76" s="17">
        <f>[21]aprile91!$I$56</f>
        <v>35</v>
      </c>
      <c r="X76" s="17"/>
      <c r="Y76" s="10"/>
      <c r="Z76" s="12">
        <f t="shared" si="2"/>
        <v>23.285714285714285</v>
      </c>
    </row>
    <row r="77" spans="1:26">
      <c r="A77" s="4" t="s">
        <v>70</v>
      </c>
      <c r="B77" s="10"/>
      <c r="C77" s="13">
        <f>[1]aprile2011!$BT$44</f>
        <v>49.9</v>
      </c>
      <c r="D77" s="13">
        <f>[2]aprile2010!$BT$44</f>
        <v>35.4</v>
      </c>
      <c r="E77" s="13">
        <f>'[24]sint2009-04'!$L$41</f>
        <v>41.8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42.366666666666667</v>
      </c>
    </row>
    <row r="78" spans="1:26">
      <c r="A78" s="4" t="s">
        <v>71</v>
      </c>
      <c r="B78" s="10"/>
      <c r="C78" s="13">
        <f>[1]aprile2011!$BW$43</f>
        <v>4.3220833333333344</v>
      </c>
      <c r="D78" s="14">
        <f>[2]aprile2010!$BW$43</f>
        <v>4.2920178571428567</v>
      </c>
      <c r="E78" s="14">
        <f>'[24]sint2009-04'!$N$40</f>
        <v>4.4946780303030307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4.3695930735930739</v>
      </c>
    </row>
    <row r="79" spans="1:26">
      <c r="A79" s="4" t="s">
        <v>72</v>
      </c>
      <c r="B79" s="10"/>
      <c r="C79" s="16">
        <f>[1]aprile2011!$CA$43</f>
        <v>339.63333333333333</v>
      </c>
      <c r="D79" s="16">
        <f>[2]aprile2010!$CA$43</f>
        <v>303.2</v>
      </c>
      <c r="E79" s="14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2">
        <f t="shared" si="2"/>
        <v>321.41666666666663</v>
      </c>
    </row>
    <row r="80" spans="1:26">
      <c r="A80" s="4" t="s">
        <v>73</v>
      </c>
      <c r="B80" s="10"/>
      <c r="C80" s="16">
        <f>[1]aprile2011!$CB$44</f>
        <v>1093</v>
      </c>
      <c r="D80" s="16">
        <f>[2]aprile2010!$CB$44</f>
        <v>1069</v>
      </c>
      <c r="E80" s="14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2">
        <f t="shared" si="2"/>
        <v>1081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59"/>
  <sheetViews>
    <sheetView workbookViewId="0"/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164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06" t="s">
        <v>14</v>
      </c>
      <c r="B9" s="106" t="s">
        <v>15</v>
      </c>
      <c r="C9" s="106" t="s">
        <v>16</v>
      </c>
      <c r="D9" s="106" t="s">
        <v>17</v>
      </c>
      <c r="E9" s="8" t="s">
        <v>18</v>
      </c>
      <c r="F9" s="106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06">
        <v>1</v>
      </c>
      <c r="B10" s="11">
        <f>[1]maggio2011!$AT11</f>
        <v>13.193750000000001</v>
      </c>
      <c r="C10" s="11">
        <f>[1]maggio2011!$AR11</f>
        <v>20.6</v>
      </c>
      <c r="D10" s="11">
        <f>[1]maggio2011!$AP11</f>
        <v>6.2</v>
      </c>
      <c r="E10" s="11">
        <f>[1]maggio2011!$BN11</f>
        <v>0</v>
      </c>
      <c r="F10" s="12">
        <f>[1]maggio2011!$BO11</f>
        <v>0</v>
      </c>
      <c r="G10" s="13">
        <f>[1]maggio2011!$BT11</f>
        <v>24.1</v>
      </c>
      <c r="H10" s="14" t="str">
        <f>[1]maggio2011!$BU11</f>
        <v>SE</v>
      </c>
      <c r="I10" s="13">
        <f>[1]maggio2011!$BW11</f>
        <v>4.5333333333333341</v>
      </c>
      <c r="J10" s="15" t="str">
        <f>[1]maggio2011!$BX11</f>
        <v>WNW</v>
      </c>
      <c r="K10" s="16">
        <f>[1]maggio2011!$CA11</f>
        <v>428</v>
      </c>
      <c r="L10" s="17">
        <f>[1]maggio2011!$CB11</f>
        <v>861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06">
        <v>2</v>
      </c>
      <c r="B11" s="11">
        <f>[1]maggio2011!$AT12</f>
        <v>14.374999999999995</v>
      </c>
      <c r="C11" s="11">
        <f>[1]maggio2011!$AR12</f>
        <v>20.100000000000001</v>
      </c>
      <c r="D11" s="11">
        <f>[1]maggio2011!$AP12</f>
        <v>9.1999999999999993</v>
      </c>
      <c r="E11" s="11">
        <f>[1]maggio2011!$BN12</f>
        <v>0</v>
      </c>
      <c r="F11" s="12">
        <f>[1]maggio2011!$BO12</f>
        <v>0</v>
      </c>
      <c r="G11" s="13">
        <f>[1]maggio2011!$BT12</f>
        <v>22.5</v>
      </c>
      <c r="H11" s="14" t="str">
        <f>[1]maggio2011!$BU12</f>
        <v>E</v>
      </c>
      <c r="I11" s="13">
        <f>[1]maggio2011!$BW12</f>
        <v>4.0333333333333323</v>
      </c>
      <c r="J11" s="15" t="str">
        <f>[1]maggio2011!$BX12</f>
        <v>W</v>
      </c>
      <c r="K11" s="16">
        <f>[1]maggio2011!$CA12</f>
        <v>330</v>
      </c>
      <c r="L11" s="17">
        <f>[1]maggio2011!$CB12</f>
        <v>970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06">
        <v>3</v>
      </c>
      <c r="B12" s="11">
        <f>[1]maggio2011!$AT13</f>
        <v>14.5625</v>
      </c>
      <c r="C12" s="11">
        <f>[1]maggio2011!$AR13</f>
        <v>20.5</v>
      </c>
      <c r="D12" s="11">
        <f>[1]maggio2011!$AP13</f>
        <v>10.6</v>
      </c>
      <c r="E12" s="11">
        <f>[1]maggio2011!$BN13</f>
        <v>0.8</v>
      </c>
      <c r="F12" s="12">
        <f>[1]maggio2011!$BO13</f>
        <v>0</v>
      </c>
      <c r="G12" s="13">
        <f>[1]maggio2011!$BT13</f>
        <v>17.7</v>
      </c>
      <c r="H12" s="14" t="str">
        <f>[1]maggio2011!$BU13</f>
        <v>SW</v>
      </c>
      <c r="I12" s="13">
        <f>[1]maggio2011!$BW13</f>
        <v>2.9666666666666663</v>
      </c>
      <c r="J12" s="15" t="str">
        <f>[1]maggio2011!$BX13</f>
        <v>W</v>
      </c>
      <c r="K12" s="16">
        <f>[1]maggio2011!$CA13</f>
        <v>284</v>
      </c>
      <c r="L12" s="17">
        <f>[1]maggio2011!$CB13</f>
        <v>846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06">
        <v>4</v>
      </c>
      <c r="B13" s="11">
        <f>[1]maggio2011!$AT14</f>
        <v>12.9375</v>
      </c>
      <c r="C13" s="11">
        <f>[1]maggio2011!$AR14</f>
        <v>17.899999999999999</v>
      </c>
      <c r="D13" s="11">
        <f>[1]maggio2011!$AP14</f>
        <v>7.1</v>
      </c>
      <c r="E13" s="11">
        <f>[1]maggio2011!$BN14</f>
        <v>0</v>
      </c>
      <c r="F13" s="12">
        <f>[1]maggio2011!$BO14</f>
        <v>0</v>
      </c>
      <c r="G13" s="13">
        <f>[1]maggio2011!$BT14</f>
        <v>25.7</v>
      </c>
      <c r="H13" s="14" t="str">
        <f>[1]maggio2011!$BU14</f>
        <v>E</v>
      </c>
      <c r="I13" s="13">
        <f>[1]maggio2011!$BW14</f>
        <v>5.543750000000002</v>
      </c>
      <c r="J13" s="15" t="str">
        <f>[1]maggio2011!$BX14</f>
        <v>W</v>
      </c>
      <c r="K13" s="16">
        <f>[1]maggio2011!$CA14</f>
        <v>331</v>
      </c>
      <c r="L13" s="17">
        <f>[1]maggio2011!$CB14</f>
        <v>1146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06">
        <v>5</v>
      </c>
      <c r="B14" s="11">
        <f>[1]maggio2011!$AT15</f>
        <v>13.420833333333334</v>
      </c>
      <c r="C14" s="11">
        <f>[1]maggio2011!$AR15</f>
        <v>17.899999999999999</v>
      </c>
      <c r="D14" s="11">
        <f>[1]maggio2011!$AP15</f>
        <v>9.8000000000000007</v>
      </c>
      <c r="E14" s="11">
        <f>[1]maggio2011!$BN15</f>
        <v>1.2000000000000002</v>
      </c>
      <c r="F14" s="12">
        <f>[1]maggio2011!$BO15</f>
        <v>0</v>
      </c>
      <c r="G14" s="13">
        <f>[1]maggio2011!$BT15</f>
        <v>22.5</v>
      </c>
      <c r="H14" s="14" t="str">
        <f>[1]maggio2011!$BU15</f>
        <v>ENE</v>
      </c>
      <c r="I14" s="13">
        <f>[1]maggio2011!$BW15</f>
        <v>3.1333333333333329</v>
      </c>
      <c r="J14" s="15" t="str">
        <f>[1]maggio2011!$BX15</f>
        <v>W</v>
      </c>
      <c r="K14" s="16">
        <f>[1]maggio2011!$CA15</f>
        <v>346</v>
      </c>
      <c r="L14" s="17">
        <f>[1]maggio2011!$CB15</f>
        <v>1132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06">
        <v>6</v>
      </c>
      <c r="B15" s="11">
        <f>[1]maggio2011!$AT16</f>
        <v>13.202083333333334</v>
      </c>
      <c r="C15" s="11">
        <f>[1]maggio2011!$AR16</f>
        <v>18.600000000000001</v>
      </c>
      <c r="D15" s="11">
        <f>[1]maggio2011!$AP16</f>
        <v>9.1999999999999993</v>
      </c>
      <c r="E15" s="11">
        <f>[1]maggio2011!$BN16</f>
        <v>0</v>
      </c>
      <c r="F15" s="12">
        <f>[1]maggio2011!$BO16</f>
        <v>0</v>
      </c>
      <c r="G15" s="13">
        <f>[1]maggio2011!$BT16</f>
        <v>22.5</v>
      </c>
      <c r="H15" s="14" t="str">
        <f>[1]maggio2011!$BU16</f>
        <v>SE</v>
      </c>
      <c r="I15" s="13">
        <f>[1]maggio2011!$BW16</f>
        <v>3.9000000000000004</v>
      </c>
      <c r="J15" s="15" t="str">
        <f>[1]maggio2011!$BX16</f>
        <v>W</v>
      </c>
      <c r="K15" s="16">
        <f>[1]maggio2011!$CA16</f>
        <v>407</v>
      </c>
      <c r="L15" s="17">
        <f>[1]maggio2011!$CB16</f>
        <v>1136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06">
        <v>7</v>
      </c>
      <c r="B16" s="11">
        <f>[1]maggio2011!$AT17</f>
        <v>14.477083333333331</v>
      </c>
      <c r="C16" s="11">
        <f>[1]maggio2011!$AR17</f>
        <v>21.3</v>
      </c>
      <c r="D16" s="11">
        <f>[1]maggio2011!$AP17</f>
        <v>8.1</v>
      </c>
      <c r="E16" s="11">
        <f>[1]maggio2011!$BN17</f>
        <v>0</v>
      </c>
      <c r="F16" s="12">
        <f>[1]maggio2011!$BO17</f>
        <v>0</v>
      </c>
      <c r="G16" s="13">
        <f>[1]maggio2011!$BT17</f>
        <v>27.4</v>
      </c>
      <c r="H16" s="14" t="str">
        <f>[1]maggio2011!$BU17</f>
        <v>SE</v>
      </c>
      <c r="I16" s="13">
        <f>[1]maggio2011!$BW17</f>
        <v>4.666666666666667</v>
      </c>
      <c r="J16" s="15" t="str">
        <f>[1]maggio2011!$BX17</f>
        <v>W</v>
      </c>
      <c r="K16" s="16">
        <f>[1]maggio2011!$CA17</f>
        <v>416</v>
      </c>
      <c r="L16" s="17">
        <f>[1]maggio2011!$CB17</f>
        <v>860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06">
        <v>8</v>
      </c>
      <c r="B17" s="11">
        <f>[1]maggio2011!$AT18</f>
        <v>17.074999999999999</v>
      </c>
      <c r="C17" s="11">
        <f>[1]maggio2011!$AR18</f>
        <v>25.1</v>
      </c>
      <c r="D17" s="11">
        <f>[1]maggio2011!$AP18</f>
        <v>10.199999999999999</v>
      </c>
      <c r="E17" s="11">
        <f>[1]maggio2011!$BN18</f>
        <v>1</v>
      </c>
      <c r="F17" s="12">
        <f>[1]maggio2011!$BO18</f>
        <v>0</v>
      </c>
      <c r="G17" s="13">
        <f>[1]maggio2011!$BT18</f>
        <v>49.9</v>
      </c>
      <c r="H17" s="14" t="str">
        <f>[1]maggio2011!$BU18</f>
        <v>ENE</v>
      </c>
      <c r="I17" s="13">
        <f>[1]maggio2011!$BW18</f>
        <v>4.866666666666668</v>
      </c>
      <c r="J17" s="15" t="str">
        <f>[1]maggio2011!$BX18</f>
        <v>W</v>
      </c>
      <c r="K17" s="16">
        <f>[1]maggio2011!$CA18</f>
        <v>392</v>
      </c>
      <c r="L17" s="17">
        <f>[1]maggio2011!$CB18</f>
        <v>912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06">
        <v>9</v>
      </c>
      <c r="B18" s="11">
        <f>[1]maggio2011!$AT19</f>
        <v>14.266666666666667</v>
      </c>
      <c r="C18" s="11">
        <f>[1]maggio2011!$AR19</f>
        <v>18.100000000000001</v>
      </c>
      <c r="D18" s="11">
        <f>[1]maggio2011!$AP19</f>
        <v>9.1999999999999993</v>
      </c>
      <c r="E18" s="11">
        <f>[1]maggio2011!$BN19</f>
        <v>0</v>
      </c>
      <c r="F18" s="12">
        <f>[1]maggio2011!$BO19</f>
        <v>0</v>
      </c>
      <c r="G18" s="13">
        <f>[1]maggio2011!$BT19</f>
        <v>51.5</v>
      </c>
      <c r="H18" s="14" t="str">
        <f>[1]maggio2011!$BU19</f>
        <v>E</v>
      </c>
      <c r="I18" s="13">
        <f>[1]maggio2011!$BW19</f>
        <v>4.7041666666666666</v>
      </c>
      <c r="J18" s="15" t="str">
        <f>[1]maggio2011!$BX19</f>
        <v>ENE</v>
      </c>
      <c r="K18" s="16">
        <f>[1]maggio2011!$CA19</f>
        <v>372</v>
      </c>
      <c r="L18" s="17">
        <f>[1]maggio2011!$CB19</f>
        <v>1099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06">
        <v>10</v>
      </c>
      <c r="B19" s="11">
        <f>[1]maggio2011!$AT20</f>
        <v>15.097916666666668</v>
      </c>
      <c r="C19" s="11">
        <f>[1]maggio2011!$AR20</f>
        <v>20.9</v>
      </c>
      <c r="D19" s="11">
        <f>[1]maggio2011!$AP20</f>
        <v>8.4</v>
      </c>
      <c r="E19" s="11">
        <f>[1]maggio2011!$BN20</f>
        <v>0</v>
      </c>
      <c r="F19" s="12">
        <f>[1]maggio2011!$BO20</f>
        <v>0</v>
      </c>
      <c r="G19" s="13">
        <f>[1]maggio2011!$BT20</f>
        <v>29</v>
      </c>
      <c r="H19" s="14" t="str">
        <f>[1]maggio2011!$BU20</f>
        <v>ENE</v>
      </c>
      <c r="I19" s="13">
        <f>[1]maggio2011!$BW20</f>
        <v>4.5999999999999996</v>
      </c>
      <c r="J19" s="15" t="str">
        <f>[1]maggio2011!$BX20</f>
        <v>ENE</v>
      </c>
      <c r="K19" s="16">
        <f>[1]maggio2011!$CA20</f>
        <v>410</v>
      </c>
      <c r="L19" s="17">
        <f>[1]maggio2011!$CB20</f>
        <v>896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06">
        <v>11</v>
      </c>
      <c r="B20" s="11">
        <f>[1]maggio2011!$AT21</f>
        <v>17.833333333333332</v>
      </c>
      <c r="C20" s="11">
        <f>[1]maggio2011!$AR21</f>
        <v>24.5</v>
      </c>
      <c r="D20" s="11">
        <f>[1]maggio2011!$AP21</f>
        <v>11</v>
      </c>
      <c r="E20" s="11">
        <f>[1]maggio2011!$BN21</f>
        <v>0</v>
      </c>
      <c r="F20" s="12">
        <f>[1]maggio2011!$BO21</f>
        <v>0</v>
      </c>
      <c r="G20" s="13">
        <f>[1]maggio2011!$BT21</f>
        <v>22.5</v>
      </c>
      <c r="H20" s="14" t="str">
        <f>[1]maggio2011!$BU21</f>
        <v>N</v>
      </c>
      <c r="I20" s="13">
        <f>[1]maggio2011!$BW21</f>
        <v>4.0999999999999988</v>
      </c>
      <c r="J20" s="15" t="str">
        <f>[1]maggio2011!$BX21</f>
        <v>W</v>
      </c>
      <c r="K20" s="16">
        <f>[1]maggio2011!$CA21</f>
        <v>356</v>
      </c>
      <c r="L20" s="17">
        <f>[1]maggio2011!$CB21</f>
        <v>868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6">
        <v>12</v>
      </c>
      <c r="B21" s="11">
        <f>[1]maggio2011!$AT22</f>
        <v>19.097916666666666</v>
      </c>
      <c r="C21" s="11">
        <f>[1]maggio2011!$AR22</f>
        <v>24.2</v>
      </c>
      <c r="D21" s="11">
        <f>[1]maggio2011!$AP22</f>
        <v>15.1</v>
      </c>
      <c r="E21" s="11">
        <f>[1]maggio2011!$BN22</f>
        <v>0</v>
      </c>
      <c r="F21" s="12">
        <f>[1]maggio2011!$BO22</f>
        <v>0</v>
      </c>
      <c r="G21" s="13">
        <f>[1]maggio2011!$BT22</f>
        <v>20.9</v>
      </c>
      <c r="H21" s="14" t="str">
        <f>[1]maggio2011!$BU22</f>
        <v>ENE</v>
      </c>
      <c r="I21" s="13">
        <f>[1]maggio2011!$BW22</f>
        <v>3.2999999999999989</v>
      </c>
      <c r="J21" s="15" t="str">
        <f>[1]maggio2011!$BX22</f>
        <v>W</v>
      </c>
      <c r="K21" s="16">
        <f>[1]maggio2011!$CA22</f>
        <v>363</v>
      </c>
      <c r="L21" s="17">
        <f>[1]maggio2011!$CB22</f>
        <v>1092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06">
        <v>13</v>
      </c>
      <c r="B22" s="11">
        <f>[1]maggio2011!$AT23</f>
        <v>18.524999999999995</v>
      </c>
      <c r="C22" s="11">
        <f>[1]maggio2011!$AR23</f>
        <v>24.9</v>
      </c>
      <c r="D22" s="11">
        <f>[1]maggio2011!$AP23</f>
        <v>11.2</v>
      </c>
      <c r="E22" s="11">
        <f>[1]maggio2011!$BN23</f>
        <v>0.8</v>
      </c>
      <c r="F22" s="12">
        <f>[1]maggio2011!$BO23</f>
        <v>0</v>
      </c>
      <c r="G22" s="13">
        <f>[1]maggio2011!$BT23</f>
        <v>35.4</v>
      </c>
      <c r="H22" s="14" t="str">
        <f>[1]maggio2011!$BU23</f>
        <v>SW</v>
      </c>
      <c r="I22" s="13">
        <f>[1]maggio2011!$BW23</f>
        <v>4.8333333333333348</v>
      </c>
      <c r="J22" s="15" t="str">
        <f>[1]maggio2011!$BX23</f>
        <v>W</v>
      </c>
      <c r="K22" s="16">
        <f>[1]maggio2011!$CA23</f>
        <v>428</v>
      </c>
      <c r="L22" s="17">
        <f>[1]maggio2011!$CB23</f>
        <v>921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06">
        <v>14</v>
      </c>
      <c r="B23" s="11">
        <f>[1]maggio2011!$AT24</f>
        <v>16.083333333333339</v>
      </c>
      <c r="C23" s="11">
        <f>[1]maggio2011!$AR24</f>
        <v>19.7</v>
      </c>
      <c r="D23" s="11">
        <f>[1]maggio2011!$AP24</f>
        <v>12.2</v>
      </c>
      <c r="E23" s="11">
        <f>[1]maggio2011!$BN24</f>
        <v>7.3999999999999995</v>
      </c>
      <c r="F23" s="12">
        <f>[1]maggio2011!$BO24</f>
        <v>0</v>
      </c>
      <c r="G23" s="13">
        <f>[1]maggio2011!$BT24</f>
        <v>20.9</v>
      </c>
      <c r="H23" s="14" t="str">
        <f>[1]maggio2011!$BU24</f>
        <v>E</v>
      </c>
      <c r="I23" s="13">
        <f>[1]maggio2011!$BW24</f>
        <v>2.1666666666666656</v>
      </c>
      <c r="J23" s="15" t="str">
        <f>[1]maggio2011!$BX24</f>
        <v>NE</v>
      </c>
      <c r="K23" s="16">
        <f>[1]maggio2011!$CA24</f>
        <v>168</v>
      </c>
      <c r="L23" s="17">
        <f>[1]maggio2011!$CB24</f>
        <v>788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06">
        <v>15</v>
      </c>
      <c r="B24" s="11">
        <f>[1]maggio2011!$AT25</f>
        <v>15.093749999999995</v>
      </c>
      <c r="C24" s="11">
        <f>[1]maggio2011!$AR25</f>
        <v>20.2</v>
      </c>
      <c r="D24" s="11">
        <f>[1]maggio2011!$AP25</f>
        <v>9.1</v>
      </c>
      <c r="E24" s="11">
        <f>[1]maggio2011!$BN25</f>
        <v>0.4</v>
      </c>
      <c r="F24" s="12">
        <f>[1]maggio2011!$BO25</f>
        <v>0</v>
      </c>
      <c r="G24" s="13">
        <f>[1]maggio2011!$BT25</f>
        <v>37</v>
      </c>
      <c r="H24" s="14" t="str">
        <f>[1]maggio2011!$BU25</f>
        <v>SE</v>
      </c>
      <c r="I24" s="13">
        <f>[1]maggio2011!$BW25</f>
        <v>3.6374999999999997</v>
      </c>
      <c r="J24" s="15" t="str">
        <f>[1]maggio2011!$BX25</f>
        <v>W</v>
      </c>
      <c r="K24" s="16">
        <f>[1]maggio2011!$CA25</f>
        <v>332</v>
      </c>
      <c r="L24" s="17">
        <f>[1]maggio2011!$CB25</f>
        <v>1148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06">
        <v>16</v>
      </c>
      <c r="B25" s="11">
        <f>[1]maggio2011!$AT26</f>
        <v>13.80833333333333</v>
      </c>
      <c r="C25" s="11">
        <f>[1]maggio2011!$AR26</f>
        <v>21.1</v>
      </c>
      <c r="D25" s="11">
        <f>[1]maggio2011!$AP26</f>
        <v>5.7</v>
      </c>
      <c r="E25" s="11">
        <f>[1]maggio2011!$BN26</f>
        <v>0</v>
      </c>
      <c r="F25" s="12">
        <f>[1]maggio2011!$BO26</f>
        <v>0</v>
      </c>
      <c r="G25" s="13">
        <f>[1]maggio2011!$BT26</f>
        <v>24.1</v>
      </c>
      <c r="H25" s="14" t="str">
        <f>[1]maggio2011!$BU26</f>
        <v>SSE</v>
      </c>
      <c r="I25" s="13">
        <f>[1]maggio2011!$BW26</f>
        <v>4.3</v>
      </c>
      <c r="J25" s="15" t="str">
        <f>[1]maggio2011!$BX26</f>
        <v>W</v>
      </c>
      <c r="K25" s="16">
        <f>[1]maggio2011!$CA26</f>
        <v>444</v>
      </c>
      <c r="L25" s="17">
        <f>[1]maggio2011!$CB26</f>
        <v>888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06">
        <v>17</v>
      </c>
      <c r="B26" s="11">
        <f>[1]maggio2011!$AT27</f>
        <v>15.295833333333333</v>
      </c>
      <c r="C26" s="11">
        <f>[1]maggio2011!$AR27</f>
        <v>20.7</v>
      </c>
      <c r="D26" s="11">
        <f>[1]maggio2011!$AP27</f>
        <v>8.6999999999999993</v>
      </c>
      <c r="E26" s="11">
        <f>[1]maggio2011!$BN27</f>
        <v>0.8</v>
      </c>
      <c r="F26" s="12">
        <f>[1]maggio2011!$BO27</f>
        <v>0</v>
      </c>
      <c r="G26" s="13">
        <f>[1]maggio2011!$BT27</f>
        <v>20.9</v>
      </c>
      <c r="H26" s="14" t="str">
        <f>[1]maggio2011!$BU27</f>
        <v>WNW</v>
      </c>
      <c r="I26" s="13">
        <f>[1]maggio2011!$BW27</f>
        <v>4.5999999999999988</v>
      </c>
      <c r="J26" s="15" t="str">
        <f>[1]maggio2011!$BX27</f>
        <v>WNW</v>
      </c>
      <c r="K26" s="16">
        <f>[1]maggio2011!$CA27</f>
        <v>405</v>
      </c>
      <c r="L26" s="17">
        <f>[1]maggio2011!$CB27</f>
        <v>1208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06">
        <v>18</v>
      </c>
      <c r="B27" s="11">
        <f>[1]maggio2011!$AT28</f>
        <v>16.141666666666669</v>
      </c>
      <c r="C27" s="11">
        <f>[1]maggio2011!$AR28</f>
        <v>21.6</v>
      </c>
      <c r="D27" s="11">
        <f>[1]maggio2011!$AP28</f>
        <v>11.7</v>
      </c>
      <c r="E27" s="11">
        <f>[1]maggio2011!$BN28</f>
        <v>0.4</v>
      </c>
      <c r="F27" s="12">
        <f>[1]maggio2011!$BO28</f>
        <v>0</v>
      </c>
      <c r="G27" s="13">
        <f>[1]maggio2011!$BT28</f>
        <v>20.9</v>
      </c>
      <c r="H27" s="14" t="str">
        <f>[1]maggio2011!$BU28</f>
        <v>SE</v>
      </c>
      <c r="I27" s="13">
        <f>[1]maggio2011!$BW28</f>
        <v>3.2666666666666675</v>
      </c>
      <c r="J27" s="15" t="str">
        <f>[1]maggio2011!$BX28</f>
        <v>WNW</v>
      </c>
      <c r="K27" s="16">
        <f>[1]maggio2011!$CA28</f>
        <v>307</v>
      </c>
      <c r="L27" s="17">
        <f>[1]maggio2011!$CB28</f>
        <v>1169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06">
        <v>19</v>
      </c>
      <c r="B28" s="11">
        <f>[1]maggio2011!$AT29</f>
        <v>17.06666666666667</v>
      </c>
      <c r="C28" s="11">
        <f>[1]maggio2011!$AR29</f>
        <v>23.4</v>
      </c>
      <c r="D28" s="11">
        <f>[1]maggio2011!$AP29</f>
        <v>11.3</v>
      </c>
      <c r="E28" s="11">
        <f>[1]maggio2011!$BN29</f>
        <v>0</v>
      </c>
      <c r="F28" s="12">
        <f>[1]maggio2011!$BO29</f>
        <v>0</v>
      </c>
      <c r="G28" s="13">
        <f>[1]maggio2011!$BT29</f>
        <v>20.9</v>
      </c>
      <c r="H28" s="14" t="str">
        <f>[1]maggio2011!$BU29</f>
        <v>ENE</v>
      </c>
      <c r="I28" s="13">
        <f>[1]maggio2011!$BW29</f>
        <v>4.2666666666666666</v>
      </c>
      <c r="J28" s="15" t="str">
        <f>[1]maggio2011!$BX29</f>
        <v>WNW</v>
      </c>
      <c r="K28" s="16">
        <f>[1]maggio2011!$CA29</f>
        <v>400</v>
      </c>
      <c r="L28" s="17">
        <f>[1]maggio2011!$CB29</f>
        <v>1002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06">
        <v>20</v>
      </c>
      <c r="B29" s="11">
        <f>[1]maggio2011!$AT30</f>
        <v>18.393750000000001</v>
      </c>
      <c r="C29" s="11">
        <f>[1]maggio2011!$AR30</f>
        <v>24.8</v>
      </c>
      <c r="D29" s="11">
        <f>[1]maggio2011!$AP30</f>
        <v>11.8</v>
      </c>
      <c r="E29" s="11">
        <f>[1]maggio2011!$BN30</f>
        <v>0</v>
      </c>
      <c r="F29" s="12">
        <f>[1]maggio2011!$BO30</f>
        <v>0</v>
      </c>
      <c r="G29" s="13">
        <f>[1]maggio2011!$BT30</f>
        <v>29</v>
      </c>
      <c r="H29" s="14" t="str">
        <f>[1]maggio2011!$BU30</f>
        <v>SE</v>
      </c>
      <c r="I29" s="13">
        <f>[1]maggio2011!$BW30</f>
        <v>5.4020833333333345</v>
      </c>
      <c r="J29" s="15" t="str">
        <f>[1]maggio2011!$BX30</f>
        <v>W</v>
      </c>
      <c r="K29" s="16">
        <f>[1]maggio2011!$CA30</f>
        <v>475</v>
      </c>
      <c r="L29" s="17">
        <f>[1]maggio2011!$CB30</f>
        <v>888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06">
        <v>21</v>
      </c>
      <c r="B30" s="11">
        <f>[1]maggio2011!$AT31</f>
        <v>18.789583333333336</v>
      </c>
      <c r="C30" s="11">
        <f>[1]maggio2011!$AR31</f>
        <v>26.2</v>
      </c>
      <c r="D30" s="11">
        <f>[1]maggio2011!$AP31</f>
        <v>12.3</v>
      </c>
      <c r="E30" s="11">
        <f>[1]maggio2011!$BN31</f>
        <v>0</v>
      </c>
      <c r="F30" s="12">
        <f>[1]maggio2011!$BO31</f>
        <v>0</v>
      </c>
      <c r="G30" s="13">
        <f>[1]maggio2011!$BT31</f>
        <v>22.5</v>
      </c>
      <c r="H30" s="14" t="str">
        <f>[1]maggio2011!$BU31</f>
        <v>E</v>
      </c>
      <c r="I30" s="13">
        <f>[1]maggio2011!$BW31</f>
        <v>4.5999999999999996</v>
      </c>
      <c r="J30" s="15" t="str">
        <f>[1]maggio2011!$BX31</f>
        <v>W</v>
      </c>
      <c r="K30" s="16">
        <f>[1]maggio2011!$CA31</f>
        <v>401</v>
      </c>
      <c r="L30" s="17">
        <f>[1]maggio2011!$CB31</f>
        <v>1032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06">
        <v>22</v>
      </c>
      <c r="B31" s="11">
        <f>[1]maggio2011!$AT32</f>
        <v>19.174999999999994</v>
      </c>
      <c r="C31" s="11">
        <f>[1]maggio2011!$AR32</f>
        <v>24.3</v>
      </c>
      <c r="D31" s="11">
        <f>[1]maggio2011!$AP32</f>
        <v>15.2</v>
      </c>
      <c r="E31" s="11">
        <f>[1]maggio2011!$BN32</f>
        <v>0</v>
      </c>
      <c r="F31" s="12">
        <f>[1]maggio2011!$BO32</f>
        <v>0</v>
      </c>
      <c r="G31" s="13">
        <f>[1]maggio2011!$BT32</f>
        <v>20.9</v>
      </c>
      <c r="H31" s="14" t="str">
        <f>[1]maggio2011!$BU32</f>
        <v>E</v>
      </c>
      <c r="I31" s="13">
        <f>[1]maggio2011!$BW32</f>
        <v>3.6333333333333329</v>
      </c>
      <c r="J31" s="15" t="str">
        <f>[1]maggio2011!$BX32</f>
        <v>W</v>
      </c>
      <c r="K31" s="16">
        <f>[1]maggio2011!$CA32</f>
        <v>347</v>
      </c>
      <c r="L31" s="17">
        <f>[1]maggio2011!$CB32</f>
        <v>1000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06">
        <v>23</v>
      </c>
      <c r="B32" s="11">
        <f>[1]maggio2011!$AT33</f>
        <v>20.74583333333333</v>
      </c>
      <c r="C32" s="11">
        <f>[1]maggio2011!$AR33</f>
        <v>27.2</v>
      </c>
      <c r="D32" s="11">
        <f>[1]maggio2011!$AP33</f>
        <v>13.4</v>
      </c>
      <c r="E32" s="11">
        <f>[1]maggio2011!$BN33</f>
        <v>0</v>
      </c>
      <c r="F32" s="12">
        <f>[1]maggio2011!$BO33</f>
        <v>0</v>
      </c>
      <c r="G32" s="13">
        <f>[1]maggio2011!$BT33</f>
        <v>29</v>
      </c>
      <c r="H32" s="14" t="str">
        <f>[1]maggio2011!$BU33</f>
        <v>ENE</v>
      </c>
      <c r="I32" s="13">
        <f>[1]maggio2011!$BW33</f>
        <v>4.7</v>
      </c>
      <c r="J32" s="15" t="str">
        <f>[1]maggio2011!$BX33</f>
        <v>ENE</v>
      </c>
      <c r="K32" s="16">
        <f>[1]maggio2011!$CA33</f>
        <v>450</v>
      </c>
      <c r="L32" s="17">
        <f>[1]maggio2011!$CB33</f>
        <v>918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06">
        <v>24</v>
      </c>
      <c r="B33" s="11">
        <f>[1]maggio2011!$AT34</f>
        <v>22.239583333333329</v>
      </c>
      <c r="C33" s="11">
        <f>[1]maggio2011!$AR34</f>
        <v>28.7</v>
      </c>
      <c r="D33" s="11">
        <f>[1]maggio2011!$AP34</f>
        <v>15.6</v>
      </c>
      <c r="E33" s="11">
        <f>[1]maggio2011!$BN34</f>
        <v>0</v>
      </c>
      <c r="F33" s="12">
        <f>[1]maggio2011!$BO34</f>
        <v>0</v>
      </c>
      <c r="G33" s="13">
        <f>[1]maggio2011!$BT34</f>
        <v>22.5</v>
      </c>
      <c r="H33" s="14" t="str">
        <f>[1]maggio2011!$BU34</f>
        <v>SSE</v>
      </c>
      <c r="I33" s="13">
        <f>[1]maggio2011!$BW34</f>
        <v>4.2666666666666657</v>
      </c>
      <c r="J33" s="15" t="str">
        <f>[1]maggio2011!$BX34</f>
        <v>WNW</v>
      </c>
      <c r="K33" s="16">
        <f>[1]maggio2011!$CA34</f>
        <v>460</v>
      </c>
      <c r="L33" s="17">
        <f>[1]maggio2011!$CB34</f>
        <v>854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06">
        <v>25</v>
      </c>
      <c r="B34" s="11">
        <f>[1]maggio2011!$AT35</f>
        <v>21.55</v>
      </c>
      <c r="C34" s="11">
        <f>[1]maggio2011!$AR35</f>
        <v>28.3</v>
      </c>
      <c r="D34" s="11">
        <f>[1]maggio2011!$AP35</f>
        <v>16.8</v>
      </c>
      <c r="E34" s="11">
        <f>[1]maggio2011!$BN35</f>
        <v>0</v>
      </c>
      <c r="F34" s="12">
        <f>[1]maggio2011!$BO35</f>
        <v>0</v>
      </c>
      <c r="G34" s="13">
        <f>[1]maggio2011!$BT35</f>
        <v>19.3</v>
      </c>
      <c r="H34" s="14" t="str">
        <f>[1]maggio2011!$BU35</f>
        <v>NW</v>
      </c>
      <c r="I34" s="13">
        <f>[1]maggio2011!$BW35</f>
        <v>3.9999999999999982</v>
      </c>
      <c r="J34" s="15" t="str">
        <f>[1]maggio2011!$BX35</f>
        <v>WNW</v>
      </c>
      <c r="K34" s="16">
        <f>[1]maggio2011!$CA35</f>
        <v>317</v>
      </c>
      <c r="L34" s="17">
        <f>[1]maggio2011!$CB35</f>
        <v>969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06">
        <v>26</v>
      </c>
      <c r="B35" s="11">
        <f>[1]maggio2011!$AT36</f>
        <v>19.387499999999996</v>
      </c>
      <c r="C35" s="11">
        <f>[1]maggio2011!$AR36</f>
        <v>25.1</v>
      </c>
      <c r="D35" s="11">
        <f>[1]maggio2011!$AP36</f>
        <v>14.9</v>
      </c>
      <c r="E35" s="11">
        <f>[1]maggio2011!$BN36</f>
        <v>9</v>
      </c>
      <c r="F35" s="12">
        <f>[1]maggio2011!$BO36</f>
        <v>0</v>
      </c>
      <c r="G35" s="13">
        <f>[1]maggio2011!$BT36</f>
        <v>24.1</v>
      </c>
      <c r="H35" s="14" t="str">
        <f>[1]maggio2011!$BU36</f>
        <v>W</v>
      </c>
      <c r="I35" s="13">
        <f>[1]maggio2011!$BW36</f>
        <v>3.6333333333333315</v>
      </c>
      <c r="J35" s="15" t="str">
        <f>[1]maggio2011!$BX36</f>
        <v>W</v>
      </c>
      <c r="K35" s="16">
        <f>[1]maggio2011!$CA36</f>
        <v>302</v>
      </c>
      <c r="L35" s="17">
        <f>[1]maggio2011!$CB36</f>
        <v>946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06">
        <v>27</v>
      </c>
      <c r="B36" s="11">
        <f>[1]maggio2011!$AT37</f>
        <v>15.885416666666671</v>
      </c>
      <c r="C36" s="11">
        <f>[1]maggio2011!$AR37</f>
        <v>20.8</v>
      </c>
      <c r="D36" s="11">
        <f>[1]maggio2011!$AP37</f>
        <v>10.7</v>
      </c>
      <c r="E36" s="11">
        <f>[1]maggio2011!$BN37</f>
        <v>3.8000000000000003</v>
      </c>
      <c r="F36" s="12">
        <f>[1]maggio2011!$BO37</f>
        <v>0</v>
      </c>
      <c r="G36" s="13">
        <f>[1]maggio2011!$BT37</f>
        <v>20.9</v>
      </c>
      <c r="H36" s="14" t="str">
        <f>[1]maggio2011!$BU37</f>
        <v>ENE</v>
      </c>
      <c r="I36" s="13">
        <f>[1]maggio2011!$BW37</f>
        <v>3.5666666666666647</v>
      </c>
      <c r="J36" s="15" t="str">
        <f>[1]maggio2011!$BX37</f>
        <v>W</v>
      </c>
      <c r="K36" s="16">
        <f>[1]maggio2011!$CA37</f>
        <v>223</v>
      </c>
      <c r="L36" s="17">
        <f>[1]maggio2011!$CB37</f>
        <v>1123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06">
        <v>28</v>
      </c>
      <c r="B37" s="11">
        <f>[1]maggio2011!$AT38</f>
        <v>15.612499999999999</v>
      </c>
      <c r="C37" s="11">
        <f>[1]maggio2011!$AR38</f>
        <v>22.3</v>
      </c>
      <c r="D37" s="11">
        <f>[1]maggio2011!$AP38</f>
        <v>7.5</v>
      </c>
      <c r="E37" s="11">
        <f>[1]maggio2011!$BN38</f>
        <v>0</v>
      </c>
      <c r="F37" s="12">
        <f>[1]maggio2011!$BO38</f>
        <v>0</v>
      </c>
      <c r="G37" s="13">
        <f>[1]maggio2011!$BT38</f>
        <v>29</v>
      </c>
      <c r="H37" s="14" t="str">
        <f>[1]maggio2011!$BU38</f>
        <v>E</v>
      </c>
      <c r="I37" s="13">
        <f>[1]maggio2011!$BW38</f>
        <v>5.0666666666666691</v>
      </c>
      <c r="J37" s="15" t="str">
        <f>[1]maggio2011!$BX38</f>
        <v>W</v>
      </c>
      <c r="K37" s="16">
        <f>[1]maggio2011!$CA38</f>
        <v>492</v>
      </c>
      <c r="L37" s="17">
        <f>[1]maggio2011!$CB38</f>
        <v>895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06">
        <v>29</v>
      </c>
      <c r="B38" s="11">
        <f>[1]maggio2011!$AT39</f>
        <v>16.666666666666664</v>
      </c>
      <c r="C38" s="11">
        <f>[1]maggio2011!$AR39</f>
        <v>22.7</v>
      </c>
      <c r="D38" s="11">
        <f>[1]maggio2011!$AP39</f>
        <v>9.9</v>
      </c>
      <c r="E38" s="11">
        <f>[1]maggio2011!$BN39</f>
        <v>0</v>
      </c>
      <c r="F38" s="12">
        <f>[1]maggio2011!$BO39</f>
        <v>0</v>
      </c>
      <c r="G38" s="13">
        <f>[1]maggio2011!$BT39</f>
        <v>22.5</v>
      </c>
      <c r="H38" s="14" t="str">
        <f>[1]maggio2011!$BU39</f>
        <v>E</v>
      </c>
      <c r="I38" s="13">
        <f>[1]maggio2011!$BW39</f>
        <v>4.3666666666666663</v>
      </c>
      <c r="J38" s="15" t="str">
        <f>[1]maggio2011!$BX39</f>
        <v>W</v>
      </c>
      <c r="K38" s="16">
        <f>[1]maggio2011!$CA39</f>
        <v>451</v>
      </c>
      <c r="L38" s="17">
        <f>[1]maggio2011!$CB39</f>
        <v>944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06">
        <v>30</v>
      </c>
      <c r="B39" s="11">
        <f>[1]maggio2011!$AT40</f>
        <v>18.462499999999999</v>
      </c>
      <c r="C39" s="11">
        <f>[1]maggio2011!$AR40</f>
        <v>24.1</v>
      </c>
      <c r="D39" s="11">
        <f>[1]maggio2011!$AP40</f>
        <v>12</v>
      </c>
      <c r="E39" s="11">
        <f>[1]maggio2011!$BN40</f>
        <v>0</v>
      </c>
      <c r="F39" s="12">
        <f>[1]maggio2011!$BO40</f>
        <v>0</v>
      </c>
      <c r="G39" s="13">
        <f>[1]maggio2011!$BT40</f>
        <v>24.1</v>
      </c>
      <c r="H39" s="14" t="str">
        <f>[1]maggio2011!$BU40</f>
        <v>ENE</v>
      </c>
      <c r="I39" s="13">
        <f>[1]maggio2011!$BW40</f>
        <v>4.8333333333333348</v>
      </c>
      <c r="J39" s="15" t="str">
        <f>[1]maggio2011!$BX40</f>
        <v>W</v>
      </c>
      <c r="K39" s="16">
        <f>[1]maggio2011!$CA40</f>
        <v>473</v>
      </c>
      <c r="L39" s="17">
        <f>[1]maggio2011!$CB40</f>
        <v>986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06">
        <v>31</v>
      </c>
      <c r="B40" s="11">
        <f>[1]maggio2011!$AT41</f>
        <v>15.1875</v>
      </c>
      <c r="C40" s="11">
        <f>[1]maggio2011!$AR41</f>
        <v>17.5</v>
      </c>
      <c r="D40" s="11">
        <f>[1]maggio2011!$AP41</f>
        <v>12.9</v>
      </c>
      <c r="E40" s="11">
        <f>[1]maggio2011!$BN41</f>
        <v>11.2</v>
      </c>
      <c r="F40" s="12">
        <f>[1]maggio2011!$BO41</f>
        <v>0</v>
      </c>
      <c r="G40" s="13">
        <f>[1]maggio2011!$BT41</f>
        <v>19.3</v>
      </c>
      <c r="H40" s="14" t="str">
        <f>[1]maggio2011!$BU41</f>
        <v>WNW</v>
      </c>
      <c r="I40" s="13">
        <f>[1]maggio2011!$BW41</f>
        <v>2.3666666666666649</v>
      </c>
      <c r="J40" s="15" t="str">
        <f>[1]maggio2011!$BX41</f>
        <v>WNW</v>
      </c>
      <c r="K40" s="16">
        <f>[1]maggio2011!$CA41</f>
        <v>62</v>
      </c>
      <c r="L40" s="17">
        <f>[1]maggio2011!$CB41</f>
        <v>221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06" t="s">
        <v>26</v>
      </c>
      <c r="B42" s="11">
        <f>AVERAGE(B10:B40)</f>
        <v>16.569354838709682</v>
      </c>
      <c r="C42" s="11">
        <f>AVERAGE(C10:C40)</f>
        <v>22.364516129032257</v>
      </c>
      <c r="D42" s="11">
        <f>AVERAGE(D10:D40)</f>
        <v>10.87096774193548</v>
      </c>
      <c r="E42" s="11">
        <f>SUM(E10:E40)</f>
        <v>36.799999999999997</v>
      </c>
      <c r="F42" s="12">
        <f>SUM(F10:F40)</f>
        <v>0</v>
      </c>
      <c r="G42" s="11">
        <f>AVERAGE(G10:G40)</f>
        <v>25.787096774193543</v>
      </c>
      <c r="H42" s="10"/>
      <c r="I42" s="11">
        <f>AVERAGE(I10:I40)</f>
        <v>4.1243279569892461</v>
      </c>
      <c r="J42" s="10"/>
      <c r="K42" s="16">
        <f>AVERAGE(K10:K40)</f>
        <v>366.83870967741933</v>
      </c>
      <c r="L42" s="17">
        <f>AVERAGE(L10:L40)</f>
        <v>958.64516129032256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06" t="s">
        <v>27</v>
      </c>
      <c r="B43" s="11">
        <f t="shared" ref="B43:G43" si="0">MAX(B10:B40)</f>
        <v>22.239583333333329</v>
      </c>
      <c r="C43" s="11">
        <f t="shared" si="0"/>
        <v>28.7</v>
      </c>
      <c r="D43" s="11">
        <f t="shared" si="0"/>
        <v>16.8</v>
      </c>
      <c r="E43" s="11">
        <f t="shared" si="0"/>
        <v>11.2</v>
      </c>
      <c r="F43" s="12">
        <f t="shared" si="0"/>
        <v>0</v>
      </c>
      <c r="G43" s="11">
        <f t="shared" si="0"/>
        <v>51.5</v>
      </c>
      <c r="H43" s="10"/>
      <c r="I43" s="11">
        <f>MAX(I10:I40)</f>
        <v>5.543750000000002</v>
      </c>
      <c r="J43" s="10"/>
      <c r="K43" s="16">
        <f>MAX(K10:K40)</f>
        <v>492</v>
      </c>
      <c r="L43" s="17">
        <f>MAX(L10:L40)</f>
        <v>1208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06" t="s">
        <v>28</v>
      </c>
      <c r="B44" s="11">
        <f t="shared" ref="B44:G44" si="1">MIN(B10:B40)</f>
        <v>12.9375</v>
      </c>
      <c r="C44" s="11">
        <f t="shared" si="1"/>
        <v>17.5</v>
      </c>
      <c r="D44" s="11">
        <f t="shared" si="1"/>
        <v>5.7</v>
      </c>
      <c r="E44" s="11">
        <f t="shared" si="1"/>
        <v>0</v>
      </c>
      <c r="F44" s="12">
        <f t="shared" si="1"/>
        <v>0</v>
      </c>
      <c r="G44" s="11">
        <f t="shared" si="1"/>
        <v>17.7</v>
      </c>
      <c r="H44" s="10"/>
      <c r="I44" s="11">
        <f>MIN(I10:I40)</f>
        <v>2.1666666666666656</v>
      </c>
      <c r="J44" s="10"/>
      <c r="K44" s="16">
        <f>MIN(K10:K40)</f>
        <v>62</v>
      </c>
      <c r="L44" s="17">
        <f>MIN(L10:L40)</f>
        <v>221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[1]maggio2011!$BU$48</f>
        <v>51.5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[1]maggio2011!$AQ$57</f>
        <v>16.569354838709682</v>
      </c>
      <c r="D50" s="10"/>
      <c r="E50" s="9" t="s">
        <v>35</v>
      </c>
      <c r="F50" s="10"/>
      <c r="G50" s="13">
        <f>E42</f>
        <v>36.799999999999997</v>
      </c>
      <c r="H50" s="10"/>
      <c r="I50" s="10"/>
      <c r="J50" s="10"/>
      <c r="K50" s="9" t="s">
        <v>14</v>
      </c>
      <c r="L50" s="18">
        <f>[1]maggio2011!$BU$49</f>
        <v>40672</v>
      </c>
      <c r="M50" s="10"/>
      <c r="N50" s="106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[1]maggio2011!$AX$57</f>
        <v>8.7202377112135174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[1]maggio2011!$BU$50</f>
        <v>0:30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[1]maggio2011!$AQ$56</f>
        <v>22.364516129032257</v>
      </c>
      <c r="D52" s="10"/>
      <c r="E52" s="9" t="s">
        <v>40</v>
      </c>
      <c r="F52" s="10"/>
      <c r="G52" s="13">
        <f>E43</f>
        <v>11.2</v>
      </c>
      <c r="H52" s="29">
        <f>[1]maggio2011!$AR$61</f>
        <v>40694</v>
      </c>
      <c r="I52" s="10"/>
      <c r="J52" s="10"/>
      <c r="K52" s="9" t="s">
        <v>41</v>
      </c>
      <c r="L52" s="14" t="str">
        <f>[1]maggio2011!$BU$51</f>
        <v>E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[1]maggio2011!$AQ$55</f>
        <v>10.87096774193548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[1]maggio2011!$AQ$50</f>
        <v>22.239583333333329</v>
      </c>
      <c r="D54" s="29">
        <f>[1]maggio2011!$AR$50</f>
        <v>40687</v>
      </c>
      <c r="E54" s="9" t="s">
        <v>45</v>
      </c>
      <c r="F54" s="10"/>
      <c r="G54" s="17">
        <f>[1]maggio2011!$AQ$66</f>
        <v>11</v>
      </c>
      <c r="H54" s="10"/>
      <c r="I54" s="10"/>
      <c r="J54" s="4" t="s">
        <v>46</v>
      </c>
      <c r="K54" s="9" t="s">
        <v>33</v>
      </c>
      <c r="L54" s="14">
        <f>I42</f>
        <v>4.1243279569892461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[1]maggio2011!$AQ$49</f>
        <v>12.9375</v>
      </c>
      <c r="D55" s="29">
        <f>[1]maggio2011!$AR$49</f>
        <v>40667</v>
      </c>
      <c r="E55" s="9" t="s">
        <v>48</v>
      </c>
      <c r="F55" s="10"/>
      <c r="G55" s="20">
        <f>[1]maggio2011!$AQ$65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[1]maggio2011!$AQ$48</f>
        <v>28.7</v>
      </c>
      <c r="D56" s="29">
        <f>[1]maggio2011!$AR$48</f>
        <v>40687</v>
      </c>
      <c r="E56" s="10"/>
      <c r="F56" s="10"/>
      <c r="G56" s="10"/>
      <c r="H56" s="10"/>
      <c r="I56" s="10"/>
      <c r="J56" s="4" t="s">
        <v>50</v>
      </c>
      <c r="K56" s="10"/>
      <c r="L56" s="14" t="str">
        <f>[1]maggio2011!$BW$55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[1]maggio2011!$AQ$47</f>
        <v>5.7</v>
      </c>
      <c r="D57" s="29">
        <f>[1]maggio2011!$AR$47</f>
        <v>40679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[1]maggio2011!$AQ$63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164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06">
        <v>2011</v>
      </c>
      <c r="D63" s="106">
        <v>2010</v>
      </c>
      <c r="E63" s="106">
        <v>2009</v>
      </c>
      <c r="F63" s="106">
        <v>2008</v>
      </c>
      <c r="G63" s="106">
        <v>2007</v>
      </c>
      <c r="H63" s="106">
        <v>2006</v>
      </c>
      <c r="I63" s="106">
        <v>2005</v>
      </c>
      <c r="J63" s="106">
        <v>2004</v>
      </c>
      <c r="K63" s="106">
        <v>2003</v>
      </c>
      <c r="L63" s="106">
        <v>2002</v>
      </c>
      <c r="M63" s="106">
        <v>2001</v>
      </c>
      <c r="N63" s="106">
        <v>2000</v>
      </c>
      <c r="O63" s="106">
        <v>1999</v>
      </c>
      <c r="P63" s="106">
        <v>1998</v>
      </c>
      <c r="Q63" s="106">
        <v>1997</v>
      </c>
      <c r="R63" s="106">
        <v>1996</v>
      </c>
      <c r="S63" s="106">
        <v>1995</v>
      </c>
      <c r="T63" s="106">
        <v>1994</v>
      </c>
      <c r="U63" s="106">
        <v>1993</v>
      </c>
      <c r="V63" s="106">
        <v>1992</v>
      </c>
      <c r="W63" s="106">
        <v>1991</v>
      </c>
      <c r="X63" s="106">
        <v>1990</v>
      </c>
      <c r="Y63" s="106">
        <v>1989</v>
      </c>
      <c r="Z63" s="106" t="s">
        <v>56</v>
      </c>
    </row>
    <row r="64" spans="1:26">
      <c r="A64" s="4" t="s">
        <v>57</v>
      </c>
      <c r="B64" s="10"/>
      <c r="C64" s="11">
        <f>[1]maggio2011!$AT$43</f>
        <v>16.569354838709682</v>
      </c>
      <c r="D64" s="11">
        <f>[2]maggio2010!$AQ$57</f>
        <v>13.622849462365588</v>
      </c>
      <c r="E64" s="11">
        <f>[3]maggio2009!$D$53</f>
        <v>17.379399736902311</v>
      </c>
      <c r="F64" s="11">
        <f>[4]maggio2008!$D$53</f>
        <v>15.277419354838708</v>
      </c>
      <c r="G64" s="11">
        <f>[5]maggio2007!$D$53</f>
        <v>16.391129032258064</v>
      </c>
      <c r="H64" s="11">
        <f>[6]maggio2006!$D$53</f>
        <v>15.604838709677418</v>
      </c>
      <c r="I64" s="11">
        <f>[7]maggio2005!$D$53</f>
        <v>16.264516129032256</v>
      </c>
      <c r="J64" s="11">
        <f>[8]maggio2004!$D$53</f>
        <v>13.764516129032257</v>
      </c>
      <c r="K64" s="11">
        <f>[9]maggio2003!$D$53</f>
        <v>17.004838709677419</v>
      </c>
      <c r="L64" s="11">
        <f>[10]maggio2002!$D$53</f>
        <v>14.139516129032257</v>
      </c>
      <c r="M64" s="11">
        <f>[11]maggio2001!$D$53</f>
        <v>16.52016129032258</v>
      </c>
      <c r="N64" s="11">
        <f>[12]maggio2000!$D$53</f>
        <v>16.47983870967742</v>
      </c>
      <c r="O64" s="11">
        <f>[13]maggio99!$D$53</f>
        <v>16.259677419354837</v>
      </c>
      <c r="P64" s="11">
        <f>[14]maggio98!$D$53</f>
        <v>14.548387096774194</v>
      </c>
      <c r="Q64" s="11">
        <f>'[15]maggio 97'!$D$51</f>
        <v>14.943548387096774</v>
      </c>
      <c r="R64" s="11">
        <f>[16]maggio96!$D$51</f>
        <v>13.975806451612904</v>
      </c>
      <c r="S64" s="11">
        <f>[17]maggio95!$D$51</f>
        <v>13.82258064516129</v>
      </c>
      <c r="T64" s="11">
        <f>[18]maggio94!$D$51</f>
        <v>14.28225806451613</v>
      </c>
      <c r="U64" s="11">
        <f>[19]maggio93!$D$51</f>
        <v>14.475806451612904</v>
      </c>
      <c r="V64" s="11">
        <f>[20]maggio92!$D$51</f>
        <v>14.96774193548387</v>
      </c>
      <c r="W64" s="11">
        <f>[21]maggio91!$D$51</f>
        <v>12.57258064516129</v>
      </c>
      <c r="X64" s="11">
        <f>[22]maggio90!$D$51</f>
        <v>16.903225806451612</v>
      </c>
      <c r="Y64" s="11"/>
      <c r="Z64" s="11">
        <f>AVERAGE(C64:Y64)</f>
        <v>15.262272324306899</v>
      </c>
    </row>
    <row r="65" spans="1:26">
      <c r="A65" s="4" t="s">
        <v>58</v>
      </c>
      <c r="B65" s="10"/>
      <c r="C65" s="11">
        <f>[1]maggio2011!$AX$57</f>
        <v>8.7202377112135174</v>
      </c>
      <c r="D65" s="11">
        <f>[2]maggio2010!$AX$57</f>
        <v>6.5517434103608707</v>
      </c>
      <c r="E65" s="11">
        <f>[3]maggio2009!$I$53</f>
        <v>8.1304130435697655</v>
      </c>
      <c r="F65" s="11">
        <f>[4]maggio2008!$I$53</f>
        <v>8.1424727474972194</v>
      </c>
      <c r="G65" s="11">
        <f>[5]maggio2007!$I$53</f>
        <v>10.111425115207373</v>
      </c>
      <c r="H65" s="11">
        <f>[6]maggio2006!$I$53</f>
        <v>7.0254458525345624</v>
      </c>
      <c r="I65" s="11">
        <f>[7]maggio2005!$I$53</f>
        <v>7.2071566820276498</v>
      </c>
      <c r="J65" s="11">
        <f>[8]maggio2004!$I$53</f>
        <v>7.1480632183908046</v>
      </c>
      <c r="K65" s="11">
        <f>[9]maggio2003!$I$53</f>
        <v>7.4935257296466968</v>
      </c>
      <c r="L65" s="11">
        <f>[10]maggio2002!$I$53</f>
        <v>7.9359028417818749</v>
      </c>
      <c r="M65" s="11">
        <f>[11]maggio2001!$I$53</f>
        <v>8.106966205837173</v>
      </c>
      <c r="N65" s="11">
        <f>[12]maggio2000!$I$53</f>
        <v>8.1871408972932898</v>
      </c>
      <c r="O65" s="11">
        <f>[13]maggio99!$I$53</f>
        <v>8.0923033794162826</v>
      </c>
      <c r="P65" s="11">
        <f>[14]maggio98!$I$53</f>
        <v>7.064562211981567</v>
      </c>
      <c r="Q65" s="11">
        <f>'[15]maggio 97'!$I$53</f>
        <v>8.0663824884792632</v>
      </c>
      <c r="R65" s="11">
        <f>[16]maggio96!$I$53</f>
        <v>6.1475417130144603</v>
      </c>
      <c r="S65" s="11">
        <f>[17]maggio95!$I$53</f>
        <v>6.7679915514592937</v>
      </c>
      <c r="T65" s="11">
        <f>[18]maggio94!$I$53</f>
        <v>7.3268164362519199</v>
      </c>
      <c r="U65" s="11">
        <f>[19]maggio93!$I$53</f>
        <v>6.8442895545314899</v>
      </c>
      <c r="V65" s="11">
        <f>[20]maggio92!$I$53</f>
        <v>6.9137115313311082</v>
      </c>
      <c r="W65" s="11">
        <f>[21]maggio91!$I$53</f>
        <v>6.3928494623655912</v>
      </c>
      <c r="X65" s="11">
        <f>[22]maggio90!$I$53</f>
        <v>9.5876267281105978</v>
      </c>
      <c r="Y65" s="11"/>
      <c r="Z65" s="11">
        <f t="shared" ref="Z65:Z80" si="2">AVERAGE(C65:Y65)</f>
        <v>7.6347531141955622</v>
      </c>
    </row>
    <row r="66" spans="1:26">
      <c r="A66" s="4" t="s">
        <v>59</v>
      </c>
      <c r="B66" s="10"/>
      <c r="C66" s="11">
        <f>[1]maggio2011!$AR$43</f>
        <v>22.364516129032257</v>
      </c>
      <c r="D66" s="11">
        <f>[2]maggio2010!$AR$43</f>
        <v>18.206451612903226</v>
      </c>
      <c r="E66" s="11">
        <f>[3]maggio2009!$D$52</f>
        <v>23.129032258064512</v>
      </c>
      <c r="F66" s="11">
        <f>[4]maggio2008!$D$52</f>
        <v>19.767741935483865</v>
      </c>
      <c r="G66" s="11">
        <f>[5]maggio2007!$D$52</f>
        <v>21.977419354838709</v>
      </c>
      <c r="H66" s="11">
        <f>[6]maggio2006!$D$52</f>
        <v>20.470967741935485</v>
      </c>
      <c r="I66" s="11">
        <f>[7]maggio2005!$D$52</f>
        <v>21.764516129032259</v>
      </c>
      <c r="J66" s="11">
        <f>[8]maggio2004!$D$52</f>
        <v>19.183870967741928</v>
      </c>
      <c r="K66" s="11">
        <f>[9]maggio2003!$D$52</f>
        <v>23.412903225806446</v>
      </c>
      <c r="L66" s="11">
        <f>[10]maggio2002!$D$52</f>
        <v>18.903225806451612</v>
      </c>
      <c r="M66" s="11">
        <f>[11]maggio2001!$D$52</f>
        <v>21.516129032258064</v>
      </c>
      <c r="N66" s="11">
        <f>[12]maggio2000!$D$52</f>
        <v>21.490322580645159</v>
      </c>
      <c r="O66" s="11">
        <f>[13]maggio99!$D$52</f>
        <v>20.780645161290327</v>
      </c>
      <c r="P66" s="11">
        <f>[14]maggio98!$D$52</f>
        <v>20.548387096774192</v>
      </c>
      <c r="Q66" s="11">
        <f>'[15]maggio 97'!$D$50</f>
        <v>21.29032258064516</v>
      </c>
      <c r="R66" s="11">
        <f>[16]maggio96!$D$50</f>
        <v>19.741935483870968</v>
      </c>
      <c r="S66" s="11">
        <f>[17]maggio95!$D$50</f>
        <v>19.483870967741936</v>
      </c>
      <c r="T66" s="11">
        <f>[18]maggio94!$D$50</f>
        <v>19.032258064516128</v>
      </c>
      <c r="U66" s="11">
        <f>[19]maggio93!$D$50</f>
        <v>20.225806451612904</v>
      </c>
      <c r="V66" s="11">
        <f>[20]maggio92!$D$50</f>
        <v>21</v>
      </c>
      <c r="W66" s="11">
        <f>[21]maggio91!$D$50</f>
        <v>18.70967741935484</v>
      </c>
      <c r="X66" s="11">
        <f>[22]maggio90!$D$50</f>
        <v>21.580645161290324</v>
      </c>
      <c r="Y66" s="11"/>
      <c r="Z66" s="11">
        <f t="shared" si="2"/>
        <v>20.66275659824047</v>
      </c>
    </row>
    <row r="67" spans="1:26">
      <c r="A67" s="4" t="s">
        <v>60</v>
      </c>
      <c r="B67" s="10"/>
      <c r="C67" s="11">
        <f>[1]maggio2011!$AP$43</f>
        <v>10.87096774193548</v>
      </c>
      <c r="D67" s="11">
        <f>[2]maggio2010!$AP101</f>
        <v>0</v>
      </c>
      <c r="E67" s="11">
        <f>[3]maggio2009!$D$51</f>
        <v>11.512903225806452</v>
      </c>
      <c r="F67" s="11">
        <f>[4]maggio2008!$D$51</f>
        <v>11.464516129032257</v>
      </c>
      <c r="G67" s="11">
        <f>[5]maggio2007!$D$51</f>
        <v>11.41935483870968</v>
      </c>
      <c r="H67" s="11">
        <f>[6]maggio2006!$D$51</f>
        <v>11.041935483870965</v>
      </c>
      <c r="I67" s="11">
        <f>[7]maggio2005!$D$51</f>
        <v>11.206451612903226</v>
      </c>
      <c r="J67" s="11">
        <f>[8]maggio2004!$D$51</f>
        <v>9.0548387096774192</v>
      </c>
      <c r="K67" s="11">
        <f>[9]maggio2003!$D$51</f>
        <v>11.593548387096769</v>
      </c>
      <c r="L67" s="11">
        <f>[10]maggio2002!$D$51</f>
        <v>10.122580645161289</v>
      </c>
      <c r="M67" s="11">
        <f>[11]maggio2001!$D$51</f>
        <v>12.238709677419356</v>
      </c>
      <c r="N67" s="11">
        <f>[12]maggio2000!$D$51</f>
        <v>12.258064516129032</v>
      </c>
      <c r="O67" s="11">
        <f>[13]maggio99!$D$51</f>
        <v>12.267741935483871</v>
      </c>
      <c r="P67" s="11">
        <f>[14]maggio98!$D$51</f>
        <v>9.0322580645161299</v>
      </c>
      <c r="Q67" s="11">
        <f>'[15]maggio 97'!$D$49</f>
        <v>9.129032258064516</v>
      </c>
      <c r="R67" s="11">
        <f>[16]maggio96!$D$49</f>
        <v>8.741935483870968</v>
      </c>
      <c r="S67" s="11">
        <f>[17]maggio95!$D$49</f>
        <v>8.7096774193548381</v>
      </c>
      <c r="T67" s="11">
        <f>[18]maggio94!$D$49</f>
        <v>9.9677419354838701</v>
      </c>
      <c r="U67" s="11">
        <f>[19]maggio93!$D$49</f>
        <v>9.4193548387096779</v>
      </c>
      <c r="V67" s="11">
        <f>[20]maggio92!$D$49</f>
        <v>9.5483870967741939</v>
      </c>
      <c r="W67" s="11">
        <f>[21]maggio91!$D$49</f>
        <v>7.129032258064516</v>
      </c>
      <c r="X67" s="11">
        <f>[22]maggio90!$D$49</f>
        <v>12.225806451612904</v>
      </c>
      <c r="Y67" s="11"/>
      <c r="Z67" s="11">
        <f t="shared" si="2"/>
        <v>9.9524926686217015</v>
      </c>
    </row>
    <row r="68" spans="1:26">
      <c r="A68" s="4" t="s">
        <v>61</v>
      </c>
      <c r="B68" s="10"/>
      <c r="C68" s="11">
        <f>[1]maggio2011!$AR$44</f>
        <v>28.7</v>
      </c>
      <c r="D68" s="11">
        <f>[2]maggio2010!$AR$44</f>
        <v>25.7</v>
      </c>
      <c r="E68" s="11">
        <f>[3]maggio2009!$D$44</f>
        <v>30.4</v>
      </c>
      <c r="F68" s="11">
        <f>[4]maggio2008!$D$44</f>
        <v>23.6</v>
      </c>
      <c r="G68" s="11">
        <f>[5]maggio2007!$D$44</f>
        <v>30.6</v>
      </c>
      <c r="H68" s="11">
        <f>[6]maggio2006!$D$44</f>
        <v>26.2</v>
      </c>
      <c r="I68" s="11">
        <f>[7]maggio2005!$D$44</f>
        <v>29.7</v>
      </c>
      <c r="J68" s="11">
        <f>[8]maggio2004!$D$44</f>
        <v>26.4</v>
      </c>
      <c r="K68" s="11">
        <f>[9]maggio2003!$D$44</f>
        <v>28.1</v>
      </c>
      <c r="L68" s="11">
        <f>[10]maggio2002!$D$44</f>
        <v>25</v>
      </c>
      <c r="M68" s="11">
        <f>[11]maggio2001!$D$44</f>
        <v>30.8</v>
      </c>
      <c r="N68" s="11">
        <f>[12]maggio2000!$D$44</f>
        <v>25.9</v>
      </c>
      <c r="O68" s="11">
        <f>[13]maggio99!$D$44</f>
        <v>26.2</v>
      </c>
      <c r="P68" s="11">
        <f>[14]maggio98!$D$44</f>
        <v>29</v>
      </c>
      <c r="Q68" s="11">
        <f>'[15]maggio 97'!$D$44</f>
        <v>28</v>
      </c>
      <c r="R68" s="11">
        <f>[16]maggio96!$D$44</f>
        <v>27</v>
      </c>
      <c r="S68" s="11">
        <f>[17]maggio95!$D$44</f>
        <v>27</v>
      </c>
      <c r="T68" s="11">
        <f>[18]maggio94!$D$44</f>
        <v>26</v>
      </c>
      <c r="U68" s="11">
        <f>[19]maggio93!$D$44</f>
        <v>27</v>
      </c>
      <c r="V68" s="11">
        <f>[20]maggio92!$D$44</f>
        <v>28</v>
      </c>
      <c r="W68" s="11">
        <f>[21]maggio91!$D$44</f>
        <v>27</v>
      </c>
      <c r="X68" s="11">
        <f>[22]maggio90!$D$44</f>
        <v>26</v>
      </c>
      <c r="Y68" s="11"/>
      <c r="Z68" s="11">
        <f t="shared" si="2"/>
        <v>27.377272727272725</v>
      </c>
    </row>
    <row r="69" spans="1:26">
      <c r="A69" s="4" t="s">
        <v>62</v>
      </c>
      <c r="B69" s="10"/>
      <c r="C69" s="11">
        <f>[1]maggio2011!$AP$45</f>
        <v>5.7</v>
      </c>
      <c r="D69" s="11">
        <f>[2]maggio2010!$AP$45</f>
        <v>6.1</v>
      </c>
      <c r="E69" s="11">
        <f>[3]maggio2009!$D$43</f>
        <v>5.6</v>
      </c>
      <c r="F69" s="11">
        <f>[4]maggio2008!$D$43</f>
        <v>4.4000000000000004</v>
      </c>
      <c r="G69" s="11">
        <f>[5]maggio2007!$D$43</f>
        <v>5.7</v>
      </c>
      <c r="H69" s="11">
        <f>[6]maggio2006!$D$43</f>
        <v>4.4000000000000004</v>
      </c>
      <c r="I69" s="11">
        <f>[7]maggio2005!$D$43</f>
        <v>5.7</v>
      </c>
      <c r="J69" s="11">
        <f>[8]maggio2004!$D$43</f>
        <v>1.6</v>
      </c>
      <c r="K69" s="11">
        <f>[9]maggio2003!$D$43</f>
        <v>4.7</v>
      </c>
      <c r="L69" s="11">
        <f>[10]maggio2002!$D$43</f>
        <v>2.4</v>
      </c>
      <c r="M69" s="11">
        <f>[11]maggio2001!$D$43</f>
        <v>7</v>
      </c>
      <c r="N69" s="11">
        <f>[12]maggio2000!$D$43</f>
        <v>9</v>
      </c>
      <c r="O69" s="11">
        <f>[13]maggio99!$D$43</f>
        <v>6.8</v>
      </c>
      <c r="P69" s="11">
        <f>[14]maggio98!$D$43</f>
        <v>4</v>
      </c>
      <c r="Q69" s="11">
        <f>'[15]maggio 97'!$D$43</f>
        <v>2</v>
      </c>
      <c r="R69" s="11">
        <f>[16]maggio96!$D$43</f>
        <v>4</v>
      </c>
      <c r="S69" s="11">
        <f>[17]maggio95!$D$43</f>
        <v>3</v>
      </c>
      <c r="T69" s="11">
        <f>[18]maggio94!$D$43</f>
        <v>3</v>
      </c>
      <c r="U69" s="11">
        <f>[19]maggio93!$D$43</f>
        <v>5</v>
      </c>
      <c r="V69" s="11">
        <f>[20]maggio92!$D$43</f>
        <v>6</v>
      </c>
      <c r="W69" s="11">
        <f>[21]maggio91!$D$43</f>
        <v>1</v>
      </c>
      <c r="X69" s="11">
        <f>[22]maggio90!$D$43</f>
        <v>9</v>
      </c>
      <c r="Y69" s="11"/>
      <c r="Z69" s="11">
        <f t="shared" si="2"/>
        <v>4.8227272727272732</v>
      </c>
    </row>
    <row r="70" spans="1:26">
      <c r="A70" s="4" t="s">
        <v>63</v>
      </c>
      <c r="B70" s="10"/>
      <c r="C70" s="11">
        <f>[1]maggio2011!$AU$43</f>
        <v>11.493548387096778</v>
      </c>
      <c r="D70" s="11">
        <f>[2]maggio2010!$AU$43</f>
        <v>8.6967741935483875</v>
      </c>
      <c r="E70" s="11">
        <f>[3]maggio2009!$D$54</f>
        <v>11.616129032258065</v>
      </c>
      <c r="F70" s="11">
        <f>[4]maggio2008!$D$54</f>
        <v>8.3032258064516125</v>
      </c>
      <c r="G70" s="11">
        <f>[5]maggio2007!$D$54</f>
        <v>10.558064516129035</v>
      </c>
      <c r="H70" s="11">
        <f>[6]maggio2006!$D$54</f>
        <v>9.4290322580645167</v>
      </c>
      <c r="I70" s="11">
        <f>[7]maggio2005!$D$54</f>
        <v>10.558064516129031</v>
      </c>
      <c r="J70" s="11">
        <f>[8]maggio2004!$D$54</f>
        <v>10.129032258064518</v>
      </c>
      <c r="K70" s="11">
        <f>[9]maggio2003!$D$54</f>
        <v>11.819354838709678</v>
      </c>
      <c r="L70" s="11">
        <f>[10]maggio2002!$D$54</f>
        <v>8.7806451612903214</v>
      </c>
      <c r="M70" s="11">
        <f>[11]maggio2001!$D$54</f>
        <v>9.2774193548387149</v>
      </c>
      <c r="N70" s="11">
        <f>[12]maggio2000!$D$54</f>
        <v>9.2322580645161292</v>
      </c>
      <c r="O70" s="11">
        <f>[34]magg99!$E$40</f>
        <v>8.5129032258064541</v>
      </c>
      <c r="P70" s="11">
        <f>[35]maggio98!$E$40</f>
        <v>11.516129032258064</v>
      </c>
      <c r="Q70" s="11">
        <f>'[23]sint05-97'!$E$40</f>
        <v>12.161290322580646</v>
      </c>
      <c r="R70" s="11">
        <f>[16]maggio96!$D$52</f>
        <v>11</v>
      </c>
      <c r="S70" s="11">
        <f>[17]maggio95!$D$52</f>
        <v>10.774193548387096</v>
      </c>
      <c r="T70" s="11">
        <f>[18]maggio94!$D$52</f>
        <v>9.064516129032258</v>
      </c>
      <c r="U70" s="11">
        <f>[19]maggio93!$D$52</f>
        <v>10.806451612903226</v>
      </c>
      <c r="V70" s="11">
        <f>[20]maggio92!$D$52</f>
        <v>11.451612903225806</v>
      </c>
      <c r="W70" s="11">
        <f>[21]maggio91!$D$52</f>
        <v>11.580645161290322</v>
      </c>
      <c r="X70" s="11">
        <f>[22]maggio90!$D$52</f>
        <v>9.3548387096774199</v>
      </c>
      <c r="Y70" s="11"/>
      <c r="Z70" s="11">
        <f t="shared" si="2"/>
        <v>10.27800586510264</v>
      </c>
    </row>
    <row r="71" spans="1:26">
      <c r="A71" s="4" t="s">
        <v>64</v>
      </c>
      <c r="B71" s="10"/>
      <c r="C71" s="13">
        <f>[1]maggio2011!$BN$43</f>
        <v>36.799999999999997</v>
      </c>
      <c r="D71" s="13">
        <f>[2]maggio2010!$BN$43</f>
        <v>259.7999999999999</v>
      </c>
      <c r="E71" s="17">
        <f>[3]maggio2009!$D$55</f>
        <v>44.400000000000006</v>
      </c>
      <c r="F71" s="17">
        <f>[4]maggio2008!$D$55</f>
        <v>252</v>
      </c>
      <c r="G71" s="17">
        <f>[5]maggio2007!$D$55</f>
        <v>276</v>
      </c>
      <c r="H71" s="17">
        <f>[6]maggio2006!$D$55</f>
        <v>124</v>
      </c>
      <c r="I71" s="17">
        <f>[7]maggio2005!$D$55</f>
        <v>95</v>
      </c>
      <c r="J71" s="17">
        <f>[8]maggio2004!$D$55</f>
        <v>316</v>
      </c>
      <c r="K71" s="17">
        <f>[9]maggio2003!$D$55</f>
        <v>58</v>
      </c>
      <c r="L71" s="17">
        <f>[10]maggio2002!$D$55</f>
        <v>668</v>
      </c>
      <c r="M71" s="17">
        <f>[11]maggio2001!$D$55</f>
        <v>206</v>
      </c>
      <c r="N71" s="17">
        <f>[12]maggio2000!$D$55</f>
        <v>163</v>
      </c>
      <c r="O71" s="20">
        <f>[13]maggio99!$D$55</f>
        <v>353</v>
      </c>
      <c r="P71" s="12">
        <f>[14]maggio98!$D$55</f>
        <v>540</v>
      </c>
      <c r="Q71" s="12">
        <f>'[23]sint05-97'!$D$83</f>
        <v>86</v>
      </c>
      <c r="R71" s="12">
        <f>[16]maggio96!$D$55</f>
        <v>173</v>
      </c>
      <c r="S71" s="12">
        <f>[17]maggio95!$D$55</f>
        <v>236</v>
      </c>
      <c r="T71" s="12">
        <f>[18]maggio94!$D$55</f>
        <v>532</v>
      </c>
      <c r="U71" s="12">
        <f>[19]maggio93!$D$55</f>
        <v>217</v>
      </c>
      <c r="V71" s="12">
        <f>[20]maggio92!$D$55</f>
        <v>196</v>
      </c>
      <c r="W71" s="12">
        <f>[21]maggio91!$D$55</f>
        <v>137</v>
      </c>
      <c r="X71" s="12"/>
      <c r="Y71" s="12"/>
      <c r="Z71" s="11">
        <f t="shared" si="2"/>
        <v>236.61904761904762</v>
      </c>
    </row>
    <row r="72" spans="1:26">
      <c r="A72" s="4" t="s">
        <v>65</v>
      </c>
      <c r="B72" s="10"/>
      <c r="C72" s="17">
        <f>[1]maggio2011!$BO$43</f>
        <v>0</v>
      </c>
      <c r="D72" s="17">
        <f>[2]maggio2010!$BO$43</f>
        <v>0</v>
      </c>
      <c r="E72" s="17">
        <f>[3]maggio2009!$D$56</f>
        <v>0</v>
      </c>
      <c r="F72" s="17">
        <f>[4]maggio2008!$D$56</f>
        <v>0</v>
      </c>
      <c r="G72" s="17">
        <f>[5]maggio2007!$D$56</f>
        <v>0</v>
      </c>
      <c r="H72" s="17">
        <f>[6]maggio2006!$D$56</f>
        <v>0</v>
      </c>
      <c r="I72" s="17">
        <f>[7]maggio2005!$D$56</f>
        <v>0</v>
      </c>
      <c r="J72" s="17">
        <f>[8]maggio2004!$D$56</f>
        <v>0</v>
      </c>
      <c r="K72" s="17">
        <f>[9]maggio2003!$D$56</f>
        <v>0</v>
      </c>
      <c r="L72" s="17">
        <f>[10]maggio2002!$D$56</f>
        <v>0</v>
      </c>
      <c r="M72" s="17">
        <f>[11]maggio2001!$D$56</f>
        <v>0</v>
      </c>
      <c r="N72" s="17">
        <f>[12]maggio2000!$D$56</f>
        <v>0</v>
      </c>
      <c r="O72" s="20">
        <f>[13]maggio99!$D$56</f>
        <v>0</v>
      </c>
      <c r="P72" s="12">
        <f>[14]maggio98!$D$56</f>
        <v>0</v>
      </c>
      <c r="Q72" s="12">
        <f>'[23]sint05-97'!$D$84</f>
        <v>0</v>
      </c>
      <c r="R72" s="12">
        <f>[16]maggio96!$D$56</f>
        <v>0</v>
      </c>
      <c r="S72" s="12">
        <f>[17]maggio95!$D$56</f>
        <v>0</v>
      </c>
      <c r="T72" s="12">
        <f>[18]maggio94!$D$56</f>
        <v>0</v>
      </c>
      <c r="U72" s="12">
        <f>[19]maggio93!$D$56</f>
        <v>0</v>
      </c>
      <c r="V72" s="12">
        <f>[20]maggio92!$D$56</f>
        <v>0</v>
      </c>
      <c r="W72" s="12">
        <f>[21]maggio91!$D$56</f>
        <v>0</v>
      </c>
      <c r="X72" s="12"/>
      <c r="Y72" s="12"/>
      <c r="Z72" s="12">
        <f t="shared" si="2"/>
        <v>0</v>
      </c>
    </row>
    <row r="73" spans="1:26">
      <c r="A73" s="4" t="s">
        <v>66</v>
      </c>
      <c r="B73" s="10"/>
      <c r="C73" s="17">
        <f>[1]maggio2011!$AQ$66</f>
        <v>11</v>
      </c>
      <c r="D73" s="17">
        <f>[2]maggio2010!$AQ$66</f>
        <v>19</v>
      </c>
      <c r="E73" s="17">
        <f>'[24]sint2009-05'!$D$92</f>
        <v>8</v>
      </c>
      <c r="F73" s="17">
        <f>'[25]sint2008-05'!$D$92</f>
        <v>16</v>
      </c>
      <c r="G73" s="17">
        <f>'[26]sint2007-05'!$D$92</f>
        <v>9</v>
      </c>
      <c r="H73" s="17">
        <f>'[27]sint2006-05'!$D$92</f>
        <v>7</v>
      </c>
      <c r="I73" s="17">
        <f>'[28]sint2005-05'!$D$91</f>
        <v>9</v>
      </c>
      <c r="J73" s="17">
        <f>'[29]sint2004-05'!$D$91</f>
        <v>9</v>
      </c>
      <c r="K73" s="17">
        <f>'[30]sint2003-05'!$D$91</f>
        <v>10</v>
      </c>
      <c r="L73" s="17">
        <f>'[31]sint2002-05'!$D$91</f>
        <v>16</v>
      </c>
      <c r="M73" s="17">
        <f>'[32]sint2001-05'!$D$91</f>
        <v>14</v>
      </c>
      <c r="N73" s="17">
        <f>'[33]sint2000-05'!$D$91</f>
        <v>14</v>
      </c>
      <c r="O73" s="17">
        <f>[34]magg99!$D$91</f>
        <v>15</v>
      </c>
      <c r="P73" s="12">
        <f>[35]maggio98!$D$89</f>
        <v>12</v>
      </c>
      <c r="Q73" s="12">
        <f>'[23]sint05-97'!$D$87</f>
        <v>7</v>
      </c>
      <c r="R73" s="12">
        <f>[16]maggio96!$D$60</f>
        <v>10</v>
      </c>
      <c r="S73" s="12">
        <f>[17]maggio95!$D$60</f>
        <v>10</v>
      </c>
      <c r="T73" s="12">
        <f>[18]maggio94!$D$60</f>
        <v>16</v>
      </c>
      <c r="U73" s="12">
        <f>[19]maggio93!$D$60</f>
        <v>11</v>
      </c>
      <c r="V73" s="12">
        <f>[20]maggio92!$D$60</f>
        <v>8</v>
      </c>
      <c r="W73" s="12">
        <f>[21]maggio91!$D$60</f>
        <v>8</v>
      </c>
      <c r="X73" s="12"/>
      <c r="Y73" s="12"/>
      <c r="Z73" s="12">
        <f t="shared" si="2"/>
        <v>11.380952380952381</v>
      </c>
    </row>
    <row r="74" spans="1:26">
      <c r="A74" s="4" t="s">
        <v>67</v>
      </c>
      <c r="B74" s="10"/>
      <c r="C74" s="17">
        <f>[1]maggio2011!$AQ$63</f>
        <v>0</v>
      </c>
      <c r="D74" s="17">
        <f>[2]maggio2010!$AQ$63</f>
        <v>0</v>
      </c>
      <c r="E74" s="17">
        <f>[3]maggio2009!$D$59</f>
        <v>0</v>
      </c>
      <c r="F74" s="17">
        <f>[4]maggio2008!$D$59</f>
        <v>0</v>
      </c>
      <c r="G74" s="17">
        <f>[5]maggio2007!$D$59</f>
        <v>0</v>
      </c>
      <c r="H74" s="17">
        <f>[6]maggio2006!$D$59</f>
        <v>0</v>
      </c>
      <c r="I74" s="17">
        <f>[7]maggio2005!$D$59</f>
        <v>0</v>
      </c>
      <c r="J74" s="17">
        <f>[8]maggio2004!$D$59</f>
        <v>0</v>
      </c>
      <c r="K74" s="17">
        <f>[9]maggio2003!$D$59</f>
        <v>0</v>
      </c>
      <c r="L74" s="17">
        <f>[10]maggio2002!$D$59</f>
        <v>0</v>
      </c>
      <c r="M74" s="17">
        <f>[11]maggio2001!$D$59</f>
        <v>0</v>
      </c>
      <c r="N74" s="17">
        <f>[12]maggio2000!$D$59</f>
        <v>0</v>
      </c>
      <c r="O74" s="17">
        <f>[13]maggio99!$D$59</f>
        <v>0</v>
      </c>
      <c r="P74" s="17">
        <f>[14]maggio98!$D$58</f>
        <v>0</v>
      </c>
      <c r="Q74" s="17">
        <f>'[15]maggio 97'!$D$59</f>
        <v>0</v>
      </c>
      <c r="R74" s="17">
        <f>[16]maggio96!$D$62</f>
        <v>0</v>
      </c>
      <c r="S74" s="17">
        <f>[17]maggio95!$D$62</f>
        <v>0</v>
      </c>
      <c r="T74" s="17">
        <f>[18]maggio94!$D$62</f>
        <v>0</v>
      </c>
      <c r="U74" s="17">
        <f>[19]maggio93!$D$62</f>
        <v>0</v>
      </c>
      <c r="V74" s="17">
        <f>[20]maggio92!$D$62</f>
        <v>0</v>
      </c>
      <c r="W74" s="17">
        <f>[21]maggio91!$D$62</f>
        <v>0</v>
      </c>
      <c r="X74" s="17">
        <f>[22]maggio90!$D$59</f>
        <v>0</v>
      </c>
      <c r="Y74" s="10"/>
      <c r="Z74" s="12">
        <f t="shared" si="2"/>
        <v>0</v>
      </c>
    </row>
    <row r="75" spans="1:26">
      <c r="A75" s="4" t="s">
        <v>68</v>
      </c>
      <c r="B75" s="10"/>
      <c r="C75" s="13">
        <f>[1]maggio2011!$AW$59</f>
        <v>397.4</v>
      </c>
      <c r="D75" s="13">
        <f>[2]maggio2010!$AW$59</f>
        <v>534.19999999999993</v>
      </c>
      <c r="E75" s="17">
        <f>'[24]sint2009-05'!$I$90</f>
        <v>698.99999999999989</v>
      </c>
      <c r="F75" s="17">
        <f>'[25]sint2008-05'!$I$90</f>
        <v>646</v>
      </c>
      <c r="G75" s="17">
        <f>'[26]sint2007-05'!$I$90</f>
        <v>421</v>
      </c>
      <c r="H75" s="17">
        <f>'[27]sint2006-05'!$I$90</f>
        <v>406</v>
      </c>
      <c r="I75" s="17">
        <f>'[28]sint2005-05'!$I$89</f>
        <v>354</v>
      </c>
      <c r="J75" s="17">
        <f>'[29]sint2004-05'!$I$89</f>
        <v>710</v>
      </c>
      <c r="K75" s="17">
        <f>'[30]sint2003-05'!$I$89</f>
        <v>201</v>
      </c>
      <c r="L75" s="17">
        <f>'[31]sint2002-05'!$I$89</f>
        <v>1050</v>
      </c>
      <c r="M75" s="17">
        <f>'[32]sint2001-05'!$I$89</f>
        <v>525</v>
      </c>
      <c r="N75" s="17">
        <f>'[33]sint2000-05'!$I$89</f>
        <v>616</v>
      </c>
      <c r="O75" s="17">
        <f>[34]magg99!$I$89</f>
        <v>800</v>
      </c>
      <c r="P75" s="17">
        <f>[35]maggio98!$I$89</f>
        <v>950.85714285714289</v>
      </c>
      <c r="Q75" s="17">
        <f>'[23]sint05-97'!$I$85</f>
        <v>211</v>
      </c>
      <c r="R75" s="17">
        <f>[16]maggio96!$I$55</f>
        <v>582</v>
      </c>
      <c r="S75" s="17">
        <f>[17]maggio95!$I$55</f>
        <v>698</v>
      </c>
      <c r="T75" s="17">
        <f>[18]maggio94!$I$55</f>
        <v>1139</v>
      </c>
      <c r="U75" s="17">
        <f>[19]maggio93!$I$55</f>
        <v>688</v>
      </c>
      <c r="V75" s="17">
        <f>[20]maggio92!$I$55</f>
        <v>505</v>
      </c>
      <c r="W75" s="17">
        <f>[21]maggio91!$I$55</f>
        <v>787</v>
      </c>
      <c r="X75" s="17"/>
      <c r="Y75" s="10"/>
      <c r="Z75" s="12">
        <f t="shared" si="2"/>
        <v>615.25986394557822</v>
      </c>
    </row>
    <row r="76" spans="1:26">
      <c r="A76" s="4" t="s">
        <v>69</v>
      </c>
      <c r="B76" s="10"/>
      <c r="C76" s="17">
        <f>[1]maggio2011!$AW$60</f>
        <v>12</v>
      </c>
      <c r="D76" s="17">
        <f>[2]maggio2010!$AW$60</f>
        <v>47</v>
      </c>
      <c r="E76" s="17">
        <f>'[24]sint2009-05'!$I$91</f>
        <v>38</v>
      </c>
      <c r="F76" s="17">
        <f>'[25]sint2008-05'!$I$91</f>
        <v>6</v>
      </c>
      <c r="G76" s="17">
        <f>'[26]sint2007-05'!$I$91</f>
        <v>0</v>
      </c>
      <c r="H76" s="17">
        <f>'[27]sint2006-05'!$I$91</f>
        <v>23</v>
      </c>
      <c r="I76" s="17">
        <f>'[28]sint2005-05'!$I$90</f>
        <v>25</v>
      </c>
      <c r="J76" s="17">
        <f>'[29]sint2004-05'!$I$90</f>
        <v>91</v>
      </c>
      <c r="K76" s="17">
        <f>'[30]sint2003-05'!$I$90</f>
        <v>23</v>
      </c>
      <c r="L76" s="17">
        <f>'[31]sint2002-05'!$I$90</f>
        <v>2</v>
      </c>
      <c r="M76" s="17">
        <f>'[32]sint2001-05'!$I$90</f>
        <v>38</v>
      </c>
      <c r="N76" s="17">
        <f>'[33]sint2000-05'!$I$90</f>
        <v>0</v>
      </c>
      <c r="O76" s="17">
        <f>[34]magg99!$I$90</f>
        <v>0</v>
      </c>
      <c r="P76" s="17">
        <f>[35]maggio98!$I$90</f>
        <v>15</v>
      </c>
      <c r="Q76" s="17">
        <f>'[23]sint05-97'!$I$86</f>
        <v>17</v>
      </c>
      <c r="R76" s="17">
        <f>[16]maggio96!$I$56</f>
        <v>60</v>
      </c>
      <c r="S76" s="17">
        <f>[17]maggio95!$I$56</f>
        <v>12</v>
      </c>
      <c r="T76" s="17">
        <f>[18]maggio94!$I$56</f>
        <v>28</v>
      </c>
      <c r="U76" s="17">
        <f>[19]maggio93!$I$56</f>
        <v>9</v>
      </c>
      <c r="V76" s="17">
        <f>[20]maggio92!$I$56</f>
        <v>8</v>
      </c>
      <c r="W76" s="17">
        <f>[21]maggio91!$I$56</f>
        <v>35</v>
      </c>
      <c r="X76" s="17"/>
      <c r="Y76" s="10"/>
      <c r="Z76" s="12">
        <f t="shared" si="2"/>
        <v>23.285714285714285</v>
      </c>
    </row>
    <row r="77" spans="1:26">
      <c r="A77" s="4" t="s">
        <v>70</v>
      </c>
      <c r="B77" s="10"/>
      <c r="C77" s="13">
        <f>[1]maggio2011!$BT$44</f>
        <v>51.5</v>
      </c>
      <c r="D77" s="13">
        <f>[2]maggio2010!$BT$44</f>
        <v>35.4</v>
      </c>
      <c r="E77" s="13">
        <f>'[24]sint2009-05'!$L$41</f>
        <v>70.8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52.566666666666663</v>
      </c>
    </row>
    <row r="78" spans="1:26">
      <c r="A78" s="4" t="s">
        <v>71</v>
      </c>
      <c r="B78" s="10"/>
      <c r="C78" s="13">
        <f>[1]maggio2011!$BW$43</f>
        <v>4.1243279569892461</v>
      </c>
      <c r="D78" s="14">
        <f>[2]maggio2010!$BW$43</f>
        <v>3.4972446236559143</v>
      </c>
      <c r="E78" s="14">
        <f>'[24]sint2009-05'!$N$40</f>
        <v>4.5389112903225799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4.0534946236559142</v>
      </c>
    </row>
    <row r="79" spans="1:26">
      <c r="A79" s="4" t="s">
        <v>72</v>
      </c>
      <c r="B79" s="10"/>
      <c r="C79" s="16">
        <f>[1]maggio2011!$CA$43</f>
        <v>366.83870967741933</v>
      </c>
      <c r="D79" s="16">
        <f>[2]maggio2010!$CA$43</f>
        <v>266.35483870967744</v>
      </c>
      <c r="E79" s="14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2">
        <f t="shared" si="2"/>
        <v>316.59677419354841</v>
      </c>
    </row>
    <row r="80" spans="1:26">
      <c r="A80" s="4" t="s">
        <v>73</v>
      </c>
      <c r="B80" s="10"/>
      <c r="C80" s="16">
        <f>[1]maggio2011!$CB$44</f>
        <v>1208</v>
      </c>
      <c r="D80" s="16">
        <f>[2]maggio2010!$CB$44</f>
        <v>1313</v>
      </c>
      <c r="E80" s="14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2">
        <f t="shared" si="2"/>
        <v>1260.5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Z159"/>
  <sheetViews>
    <sheetView workbookViewId="0">
      <selection activeCell="E81" sqref="E81"/>
    </sheetView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137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07" t="s">
        <v>14</v>
      </c>
      <c r="B9" s="107" t="s">
        <v>15</v>
      </c>
      <c r="C9" s="107" t="s">
        <v>16</v>
      </c>
      <c r="D9" s="107" t="s">
        <v>17</v>
      </c>
      <c r="E9" s="8" t="s">
        <v>18</v>
      </c>
      <c r="F9" s="107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07">
        <v>1</v>
      </c>
      <c r="B10" s="11">
        <f>[1]giugno2011!$AT11</f>
        <v>12.764583333333333</v>
      </c>
      <c r="C10" s="11">
        <f>[1]giugno2011!$AR11</f>
        <v>14.5</v>
      </c>
      <c r="D10" s="11">
        <f>[1]giugno2011!$AP11</f>
        <v>11.4</v>
      </c>
      <c r="E10" s="11">
        <f>[1]giugno2011!$BN11</f>
        <v>60.800000000000011</v>
      </c>
      <c r="F10" s="12">
        <f>[1]giugno2011!$BO11</f>
        <v>0</v>
      </c>
      <c r="G10" s="13">
        <f>[1]giugno2011!$BT11</f>
        <v>29</v>
      </c>
      <c r="H10" s="14" t="str">
        <f>[1]giugno2011!$BU11</f>
        <v>NNE</v>
      </c>
      <c r="I10" s="13">
        <f>[1]giugno2011!$BW11</f>
        <v>3.9687500000000004</v>
      </c>
      <c r="J10" s="15" t="str">
        <f>[1]giugno2011!$BX11</f>
        <v>W</v>
      </c>
      <c r="K10" s="16">
        <f>[1]giugno2011!$CA11</f>
        <v>23</v>
      </c>
      <c r="L10" s="17">
        <f>[1]giugno2011!$CB11</f>
        <v>123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07">
        <v>2</v>
      </c>
      <c r="B11" s="11">
        <f>[1]giugno2011!$AT12</f>
        <v>17.554166666666667</v>
      </c>
      <c r="C11" s="11">
        <f>[1]giugno2011!$AR12</f>
        <v>21.8</v>
      </c>
      <c r="D11" s="11">
        <f>[1]giugno2011!$AP12</f>
        <v>14</v>
      </c>
      <c r="E11" s="11">
        <f>[1]giugno2011!$BN12</f>
        <v>0</v>
      </c>
      <c r="F11" s="12">
        <f>[1]giugno2011!$BO12</f>
        <v>0</v>
      </c>
      <c r="G11" s="13">
        <f>[1]giugno2011!$BT12</f>
        <v>17.7</v>
      </c>
      <c r="H11" s="14" t="str">
        <f>[1]giugno2011!$BU12</f>
        <v>WNW</v>
      </c>
      <c r="I11" s="13">
        <f>[1]giugno2011!$BW12</f>
        <v>2.9666666666666655</v>
      </c>
      <c r="J11" s="15" t="str">
        <f>[1]giugno2011!$BX12</f>
        <v>WNW</v>
      </c>
      <c r="K11" s="16">
        <f>[1]giugno2011!$CA12</f>
        <v>201</v>
      </c>
      <c r="L11" s="17">
        <f>[1]giugno2011!$CB12</f>
        <v>963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07">
        <v>3</v>
      </c>
      <c r="B12" s="11">
        <f>[1]giugno2011!$AT13</f>
        <v>17.504166666666674</v>
      </c>
      <c r="C12" s="11">
        <f>[1]giugno2011!$AR13</f>
        <v>23.4</v>
      </c>
      <c r="D12" s="11">
        <f>[1]giugno2011!$AP13</f>
        <v>14.2</v>
      </c>
      <c r="E12" s="11">
        <f>[1]giugno2011!$BN13</f>
        <v>20.2</v>
      </c>
      <c r="F12" s="12">
        <f>[1]giugno2011!$BO13</f>
        <v>0</v>
      </c>
      <c r="G12" s="13">
        <f>[1]giugno2011!$BT13</f>
        <v>40.200000000000003</v>
      </c>
      <c r="H12" s="14" t="str">
        <f>[1]giugno2011!$BU13</f>
        <v>NNE</v>
      </c>
      <c r="I12" s="13">
        <f>[1]giugno2011!$BW13</f>
        <v>3.7020833333333312</v>
      </c>
      <c r="J12" s="15" t="str">
        <f>[1]giugno2011!$BX13</f>
        <v>WNW</v>
      </c>
      <c r="K12" s="16">
        <f>[1]giugno2011!$CA13</f>
        <v>204</v>
      </c>
      <c r="L12" s="17">
        <f>[1]giugno2011!$CB13</f>
        <v>1223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07">
        <v>4</v>
      </c>
      <c r="B13" s="11">
        <f>[1]giugno2011!$AT14</f>
        <v>16.237499999999997</v>
      </c>
      <c r="C13" s="11">
        <f>[1]giugno2011!$AR14</f>
        <v>21.1</v>
      </c>
      <c r="D13" s="11">
        <f>[1]giugno2011!$AP14</f>
        <v>14</v>
      </c>
      <c r="E13" s="11">
        <f>[1]giugno2011!$BN14</f>
        <v>15.399999999999997</v>
      </c>
      <c r="F13" s="12">
        <f>[1]giugno2011!$BO14</f>
        <v>0</v>
      </c>
      <c r="G13" s="13">
        <f>[1]giugno2011!$BT14</f>
        <v>20.9</v>
      </c>
      <c r="H13" s="14" t="str">
        <f>[1]giugno2011!$BU14</f>
        <v>N</v>
      </c>
      <c r="I13" s="13">
        <f>[1]giugno2011!$BW14</f>
        <v>1.9999999999999993</v>
      </c>
      <c r="J13" s="15" t="str">
        <f>[1]giugno2011!$BX14</f>
        <v>W</v>
      </c>
      <c r="K13" s="16">
        <f>[1]giugno2011!$CA14</f>
        <v>155</v>
      </c>
      <c r="L13" s="17">
        <f>[1]giugno2011!$CB14</f>
        <v>940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07">
        <v>5</v>
      </c>
      <c r="B14" s="11">
        <f>[1]giugno2011!$AT15</f>
        <v>14.789583333333333</v>
      </c>
      <c r="C14" s="11">
        <f>[1]giugno2011!$AR15</f>
        <v>20.3</v>
      </c>
      <c r="D14" s="11">
        <f>[1]giugno2011!$AP15</f>
        <v>12.1</v>
      </c>
      <c r="E14" s="11">
        <f>[1]giugno2011!$BN15</f>
        <v>36</v>
      </c>
      <c r="F14" s="12">
        <f>[1]giugno2011!$BO15</f>
        <v>0</v>
      </c>
      <c r="G14" s="13">
        <f>[1]giugno2011!$BT15</f>
        <v>30.6</v>
      </c>
      <c r="H14" s="14" t="str">
        <f>[1]giugno2011!$BU15</f>
        <v>SE</v>
      </c>
      <c r="I14" s="13">
        <f>[1]giugno2011!$BW15</f>
        <v>2.8666666666666654</v>
      </c>
      <c r="J14" s="15" t="str">
        <f>[1]giugno2011!$BX15</f>
        <v>WNW</v>
      </c>
      <c r="K14" s="16">
        <f>[1]giugno2011!$CA15</f>
        <v>149</v>
      </c>
      <c r="L14" s="17">
        <f>[1]giugno2011!$CB15</f>
        <v>846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07">
        <v>6</v>
      </c>
      <c r="B15" s="11">
        <f>[1]giugno2011!$AT16</f>
        <v>14.787500000000001</v>
      </c>
      <c r="C15" s="11">
        <f>[1]giugno2011!$AR16</f>
        <v>19.2</v>
      </c>
      <c r="D15" s="11">
        <f>[1]giugno2011!$AP16</f>
        <v>11.7</v>
      </c>
      <c r="E15" s="11">
        <f>[1]giugno2011!$BN16</f>
        <v>42.20000000000001</v>
      </c>
      <c r="F15" s="12">
        <f>[1]giugno2011!$BO16</f>
        <v>0</v>
      </c>
      <c r="G15" s="13">
        <f>[1]giugno2011!$BT16</f>
        <v>20.9</v>
      </c>
      <c r="H15" s="14" t="str">
        <f>[1]giugno2011!$BU16</f>
        <v>N</v>
      </c>
      <c r="I15" s="13">
        <f>[1]giugno2011!$BW16</f>
        <v>3.6</v>
      </c>
      <c r="J15" s="15" t="str">
        <f>[1]giugno2011!$BX16</f>
        <v>W</v>
      </c>
      <c r="K15" s="16">
        <f>[1]giugno2011!$CA16</f>
        <v>311</v>
      </c>
      <c r="L15" s="17">
        <f>[1]giugno2011!$CB16</f>
        <v>1127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07">
        <v>7</v>
      </c>
      <c r="B16" s="11">
        <f>[1]giugno2011!$AT17</f>
        <v>15.108333333333334</v>
      </c>
      <c r="C16" s="11">
        <f>[1]giugno2011!$AR17</f>
        <v>18</v>
      </c>
      <c r="D16" s="11">
        <f>[1]giugno2011!$AP17</f>
        <v>12.4</v>
      </c>
      <c r="E16" s="11">
        <f>[1]giugno2011!$BN17</f>
        <v>0.60000000000000009</v>
      </c>
      <c r="F16" s="12">
        <f>[1]giugno2011!$BO17</f>
        <v>0</v>
      </c>
      <c r="G16" s="13">
        <f>[1]giugno2011!$BT17</f>
        <v>17.7</v>
      </c>
      <c r="H16" s="14" t="str">
        <f>[1]giugno2011!$BU17</f>
        <v>W</v>
      </c>
      <c r="I16" s="13">
        <f>[1]giugno2011!$BW17</f>
        <v>2.2333333333333329</v>
      </c>
      <c r="J16" s="15" t="str">
        <f>[1]giugno2011!$BX17</f>
        <v>WNW</v>
      </c>
      <c r="K16" s="16">
        <f>[1]giugno2011!$CA17</f>
        <v>145</v>
      </c>
      <c r="L16" s="17">
        <f>[1]giugno2011!$CB17</f>
        <v>424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07">
        <v>8</v>
      </c>
      <c r="B17" s="11">
        <f>[1]giugno2011!$AT18</f>
        <v>14.847916666666663</v>
      </c>
      <c r="C17" s="11">
        <f>[1]giugno2011!$AR18</f>
        <v>17.3</v>
      </c>
      <c r="D17" s="11">
        <f>[1]giugno2011!$AP18</f>
        <v>13.2</v>
      </c>
      <c r="E17" s="11">
        <f>[1]giugno2011!$BN18</f>
        <v>20.199999999999989</v>
      </c>
      <c r="F17" s="12">
        <f>[1]giugno2011!$BO18</f>
        <v>0</v>
      </c>
      <c r="G17" s="13">
        <f>[1]giugno2011!$BT18</f>
        <v>20.9</v>
      </c>
      <c r="H17" s="14" t="str">
        <f>[1]giugno2011!$BU18</f>
        <v>ENE</v>
      </c>
      <c r="I17" s="13">
        <f>[1]giugno2011!$BW18</f>
        <v>0.86666666666666681</v>
      </c>
      <c r="J17" s="15" t="str">
        <f>[1]giugno2011!$BX18</f>
        <v>ENE</v>
      </c>
      <c r="K17" s="16">
        <f>[1]giugno2011!$CA18</f>
        <v>129</v>
      </c>
      <c r="L17" s="17">
        <f>[1]giugno2011!$CB18</f>
        <v>969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07">
        <v>9</v>
      </c>
      <c r="B18" s="11">
        <f>[1]giugno2011!$AT19</f>
        <v>15.797916666666666</v>
      </c>
      <c r="C18" s="11">
        <f>[1]giugno2011!$AR19</f>
        <v>21.7</v>
      </c>
      <c r="D18" s="11">
        <f>[1]giugno2011!$AP19</f>
        <v>12.5</v>
      </c>
      <c r="E18" s="11">
        <f>[1]giugno2011!$BN19</f>
        <v>5.4</v>
      </c>
      <c r="F18" s="12">
        <f>[1]giugno2011!$BO19</f>
        <v>0</v>
      </c>
      <c r="G18" s="13">
        <f>[1]giugno2011!$BT19</f>
        <v>22.5</v>
      </c>
      <c r="H18" s="14" t="str">
        <f>[1]giugno2011!$BU19</f>
        <v>W</v>
      </c>
      <c r="I18" s="13">
        <f>[1]giugno2011!$BW19</f>
        <v>2.7333333333333329</v>
      </c>
      <c r="J18" s="15" t="str">
        <f>[1]giugno2011!$BX19</f>
        <v>WNW</v>
      </c>
      <c r="K18" s="16">
        <f>[1]giugno2011!$CA19</f>
        <v>323</v>
      </c>
      <c r="L18" s="17">
        <f>[1]giugno2011!$CB19</f>
        <v>1311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07">
        <v>10</v>
      </c>
      <c r="B19" s="11">
        <f>[1]giugno2011!$AT20</f>
        <v>15.495833333333335</v>
      </c>
      <c r="C19" s="11">
        <f>[1]giugno2011!$AR20</f>
        <v>20.9</v>
      </c>
      <c r="D19" s="11">
        <f>[1]giugno2011!$AP20</f>
        <v>11.5</v>
      </c>
      <c r="E19" s="11">
        <f>[1]giugno2011!$BN20</f>
        <v>9.1999999999999993</v>
      </c>
      <c r="F19" s="12">
        <f>[1]giugno2011!$BO20</f>
        <v>0</v>
      </c>
      <c r="G19" s="13">
        <f>[1]giugno2011!$BT20</f>
        <v>33.799999999999997</v>
      </c>
      <c r="H19" s="14" t="str">
        <f>[1]giugno2011!$BU20</f>
        <v>WSW</v>
      </c>
      <c r="I19" s="13">
        <f>[1]giugno2011!$BW20</f>
        <v>3.8333333333333335</v>
      </c>
      <c r="J19" s="15" t="str">
        <f>[1]giugno2011!$BX20</f>
        <v>W</v>
      </c>
      <c r="K19" s="16">
        <f>[1]giugno2011!$CA20</f>
        <v>267</v>
      </c>
      <c r="L19" s="17">
        <f>[1]giugno2011!$CB20</f>
        <v>1185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07">
        <v>11</v>
      </c>
      <c r="B20" s="11">
        <f>[1]giugno2011!$AT21</f>
        <v>16.572916666666668</v>
      </c>
      <c r="C20" s="11">
        <f>[1]giugno2011!$AR21</f>
        <v>21.8</v>
      </c>
      <c r="D20" s="11">
        <f>[1]giugno2011!$AP21</f>
        <v>11.3</v>
      </c>
      <c r="E20" s="11">
        <f>[1]giugno2011!$BN21</f>
        <v>4.8000000000000007</v>
      </c>
      <c r="F20" s="12">
        <f>[1]giugno2011!$BO21</f>
        <v>0</v>
      </c>
      <c r="G20" s="13">
        <f>[1]giugno2011!$BT21</f>
        <v>19.3</v>
      </c>
      <c r="H20" s="14" t="str">
        <f>[1]giugno2011!$BU21</f>
        <v>NNE</v>
      </c>
      <c r="I20" s="13">
        <f>[1]giugno2011!$BW21</f>
        <v>3.6666666666666656</v>
      </c>
      <c r="J20" s="15" t="str">
        <f>[1]giugno2011!$BX21</f>
        <v>W</v>
      </c>
      <c r="K20" s="16">
        <f>[1]giugno2011!$CA21</f>
        <v>337</v>
      </c>
      <c r="L20" s="17">
        <f>[1]giugno2011!$CB21</f>
        <v>1144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7">
        <v>12</v>
      </c>
      <c r="B21" s="11">
        <f>[1]giugno2011!$AT22</f>
        <v>17.054166666666664</v>
      </c>
      <c r="C21" s="11">
        <f>[1]giugno2011!$AR22</f>
        <v>22.3</v>
      </c>
      <c r="D21" s="11">
        <f>[1]giugno2011!$AP22</f>
        <v>11.9</v>
      </c>
      <c r="E21" s="11">
        <f>[1]giugno2011!$BN22</f>
        <v>0</v>
      </c>
      <c r="F21" s="12">
        <f>[1]giugno2011!$BO22</f>
        <v>0</v>
      </c>
      <c r="G21" s="13">
        <f>[1]giugno2011!$BT22</f>
        <v>17.7</v>
      </c>
      <c r="H21" s="14" t="str">
        <f>[1]giugno2011!$BU22</f>
        <v>W</v>
      </c>
      <c r="I21" s="13">
        <f>[1]giugno2011!$BW22</f>
        <v>2.6333333333333337</v>
      </c>
      <c r="J21" s="15" t="str">
        <f>[1]giugno2011!$BX22</f>
        <v>WNW</v>
      </c>
      <c r="K21" s="16">
        <f>[1]giugno2011!$CA22</f>
        <v>277</v>
      </c>
      <c r="L21" s="17">
        <f>[1]giugno2011!$CB22</f>
        <v>1062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07">
        <v>13</v>
      </c>
      <c r="B22" s="11">
        <f>[1]giugno2011!$AT23</f>
        <v>17.0625</v>
      </c>
      <c r="C22" s="11">
        <f>[1]giugno2011!$AR23</f>
        <v>20.9</v>
      </c>
      <c r="D22" s="11">
        <f>[1]giugno2011!$AP23</f>
        <v>14.4</v>
      </c>
      <c r="E22" s="11">
        <f>[1]giugno2011!$BN23</f>
        <v>3.0000000000000004</v>
      </c>
      <c r="F22" s="12">
        <f>[1]giugno2011!$BO23</f>
        <v>0</v>
      </c>
      <c r="G22" s="13">
        <f>[1]giugno2011!$BT23</f>
        <v>19.3</v>
      </c>
      <c r="H22" s="14" t="str">
        <f>[1]giugno2011!$BU23</f>
        <v>E</v>
      </c>
      <c r="I22" s="13">
        <f>[1]giugno2011!$BW23</f>
        <v>2.3666666666666658</v>
      </c>
      <c r="J22" s="15" t="str">
        <f>[1]giugno2011!$BX23</f>
        <v>WNW</v>
      </c>
      <c r="K22" s="16">
        <f>[1]giugno2011!$CA23</f>
        <v>210</v>
      </c>
      <c r="L22" s="17">
        <f>[1]giugno2011!$CB23</f>
        <v>1195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07">
        <v>14</v>
      </c>
      <c r="B23" s="11">
        <f>[1]giugno2011!$AT24</f>
        <v>18.504166666666666</v>
      </c>
      <c r="C23" s="11">
        <f>[1]giugno2011!$AR24</f>
        <v>25.3</v>
      </c>
      <c r="D23" s="11">
        <f>[1]giugno2011!$AP24</f>
        <v>12.4</v>
      </c>
      <c r="E23" s="11">
        <f>[1]giugno2011!$BN24</f>
        <v>0</v>
      </c>
      <c r="F23" s="12">
        <f>[1]giugno2011!$BO24</f>
        <v>0</v>
      </c>
      <c r="G23" s="13">
        <f>[1]giugno2011!$BT24</f>
        <v>20.9</v>
      </c>
      <c r="H23" s="14" t="str">
        <f>[1]giugno2011!$BU24</f>
        <v>E</v>
      </c>
      <c r="I23" s="13">
        <f>[1]giugno2011!$BW24</f>
        <v>3.533333333333331</v>
      </c>
      <c r="J23" s="15" t="str">
        <f>[1]giugno2011!$BX24</f>
        <v>W</v>
      </c>
      <c r="K23" s="16">
        <f>[1]giugno2011!$CA24</f>
        <v>408</v>
      </c>
      <c r="L23" s="17">
        <f>[1]giugno2011!$CB24</f>
        <v>1165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07">
        <v>15</v>
      </c>
      <c r="B24" s="11">
        <f>[1]giugno2011!$AT25</f>
        <v>20.354166666666668</v>
      </c>
      <c r="C24" s="11">
        <f>[1]giugno2011!$AR25</f>
        <v>25.8</v>
      </c>
      <c r="D24" s="11">
        <f>[1]giugno2011!$AP25</f>
        <v>15.4</v>
      </c>
      <c r="E24" s="11">
        <f>[1]giugno2011!$BN25</f>
        <v>0</v>
      </c>
      <c r="F24" s="12">
        <f>[1]giugno2011!$BO25</f>
        <v>0</v>
      </c>
      <c r="G24" s="13">
        <f>[1]giugno2011!$BT25</f>
        <v>22.5</v>
      </c>
      <c r="H24" s="14" t="str">
        <f>[1]giugno2011!$BU25</f>
        <v>E</v>
      </c>
      <c r="I24" s="13">
        <f>[1]giugno2011!$BW25</f>
        <v>3.366666666666664</v>
      </c>
      <c r="J24" s="15" t="str">
        <f>[1]giugno2011!$BX25</f>
        <v>WNW</v>
      </c>
      <c r="K24" s="16">
        <f>[1]giugno2011!$CA25</f>
        <v>327</v>
      </c>
      <c r="L24" s="17">
        <f>[1]giugno2011!$CB25</f>
        <v>1051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07">
        <v>16</v>
      </c>
      <c r="B25" s="11">
        <f>[1]giugno2011!$AT26</f>
        <v>20.504166666666666</v>
      </c>
      <c r="C25" s="11">
        <f>[1]giugno2011!$AR26</f>
        <v>24.7</v>
      </c>
      <c r="D25" s="11">
        <f>[1]giugno2011!$AP26</f>
        <v>17.8</v>
      </c>
      <c r="E25" s="11">
        <f>[1]giugno2011!$BN26</f>
        <v>0.4</v>
      </c>
      <c r="F25" s="12">
        <f>[1]giugno2011!$BO26</f>
        <v>0</v>
      </c>
      <c r="G25" s="13">
        <f>[1]giugno2011!$BT26</f>
        <v>20.9</v>
      </c>
      <c r="H25" s="14" t="str">
        <f>[1]giugno2011!$BU26</f>
        <v>E</v>
      </c>
      <c r="I25" s="13">
        <f>[1]giugno2011!$BW26</f>
        <v>3.2333333333333329</v>
      </c>
      <c r="J25" s="15" t="str">
        <f>[1]giugno2011!$BX26</f>
        <v>WNW</v>
      </c>
      <c r="K25" s="16">
        <f>[1]giugno2011!$CA26</f>
        <v>311</v>
      </c>
      <c r="L25" s="17">
        <f>[1]giugno2011!$CB26</f>
        <v>1076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07">
        <v>17</v>
      </c>
      <c r="B26" s="11">
        <f>[1]giugno2011!$AT27</f>
        <v>17.90625</v>
      </c>
      <c r="C26" s="11">
        <f>[1]giugno2011!$AR27</f>
        <v>20.7</v>
      </c>
      <c r="D26" s="11">
        <f>[1]giugno2011!$AP27</f>
        <v>15.8</v>
      </c>
      <c r="E26" s="11">
        <f>[1]giugno2011!$BN27</f>
        <v>15.399999999999999</v>
      </c>
      <c r="F26" s="12">
        <f>[1]giugno2011!$BO27</f>
        <v>0</v>
      </c>
      <c r="G26" s="13">
        <f>[1]giugno2011!$BT27</f>
        <v>17.7</v>
      </c>
      <c r="H26" s="14" t="str">
        <f>[1]giugno2011!$BU27</f>
        <v>E</v>
      </c>
      <c r="I26" s="13">
        <f>[1]giugno2011!$BW27</f>
        <v>1.3</v>
      </c>
      <c r="J26" s="15" t="str">
        <f>[1]giugno2011!$BX27</f>
        <v>W</v>
      </c>
      <c r="K26" s="16">
        <f>[1]giugno2011!$CA27</f>
        <v>125</v>
      </c>
      <c r="L26" s="17">
        <f>[1]giugno2011!$CB27</f>
        <v>773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07">
        <v>18</v>
      </c>
      <c r="B27" s="11">
        <f>[1]giugno2011!$AT28</f>
        <v>17.337499999999995</v>
      </c>
      <c r="C27" s="11">
        <f>[1]giugno2011!$AR28</f>
        <v>21.2</v>
      </c>
      <c r="D27" s="11">
        <f>[1]giugno2011!$AP28</f>
        <v>14.9</v>
      </c>
      <c r="E27" s="11">
        <f>[1]giugno2011!$BN28</f>
        <v>2.6</v>
      </c>
      <c r="F27" s="12">
        <f>[1]giugno2011!$BO28</f>
        <v>0</v>
      </c>
      <c r="G27" s="13">
        <f>[1]giugno2011!$BT28</f>
        <v>17.7</v>
      </c>
      <c r="H27" s="14" t="str">
        <f>[1]giugno2011!$BU28</f>
        <v>W</v>
      </c>
      <c r="I27" s="13">
        <f>[1]giugno2011!$BW28</f>
        <v>1.8000000000000005</v>
      </c>
      <c r="J27" s="15" t="str">
        <f>[1]giugno2011!$BX28</f>
        <v>WNW</v>
      </c>
      <c r="K27" s="16">
        <f>[1]giugno2011!$CA28</f>
        <v>148</v>
      </c>
      <c r="L27" s="17">
        <f>[1]giugno2011!$CB28</f>
        <v>933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07">
        <v>19</v>
      </c>
      <c r="B28" s="11">
        <f>[1]giugno2011!$AT29</f>
        <v>19.202083333333331</v>
      </c>
      <c r="C28" s="11">
        <f>[1]giugno2011!$AR29</f>
        <v>24.7</v>
      </c>
      <c r="D28" s="11">
        <f>[1]giugno2011!$AP29</f>
        <v>13.8</v>
      </c>
      <c r="E28" s="11">
        <f>[1]giugno2011!$BN29</f>
        <v>0</v>
      </c>
      <c r="F28" s="12">
        <f>[1]giugno2011!$BO29</f>
        <v>0</v>
      </c>
      <c r="G28" s="13">
        <f>[1]giugno2011!$BT29</f>
        <v>46.7</v>
      </c>
      <c r="H28" s="14" t="str">
        <f>[1]giugno2011!$BU29</f>
        <v>WNW</v>
      </c>
      <c r="I28" s="13">
        <f>[1]giugno2011!$BW29</f>
        <v>5.3750000000000009</v>
      </c>
      <c r="J28" s="15" t="str">
        <f>[1]giugno2011!$BX29</f>
        <v>W</v>
      </c>
      <c r="K28" s="16">
        <f>[1]giugno2011!$CA29</f>
        <v>499</v>
      </c>
      <c r="L28" s="17">
        <f>[1]giugno2011!$CB29</f>
        <v>998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07">
        <v>20</v>
      </c>
      <c r="B29" s="11">
        <f>[1]giugno2011!$AT30</f>
        <v>17.654166666666665</v>
      </c>
      <c r="C29" s="11">
        <f>[1]giugno2011!$AR30</f>
        <v>23.2</v>
      </c>
      <c r="D29" s="11">
        <f>[1]giugno2011!$AP30</f>
        <v>11.7</v>
      </c>
      <c r="E29" s="11">
        <f>[1]giugno2011!$BN30</f>
        <v>0</v>
      </c>
      <c r="F29" s="12">
        <f>[1]giugno2011!$BO30</f>
        <v>0</v>
      </c>
      <c r="G29" s="13">
        <f>[1]giugno2011!$BT30</f>
        <v>22.5</v>
      </c>
      <c r="H29" s="14" t="str">
        <f>[1]giugno2011!$BU30</f>
        <v>WNW</v>
      </c>
      <c r="I29" s="13">
        <f>[1]giugno2011!$BW30</f>
        <v>3.3999999999999981</v>
      </c>
      <c r="J29" s="15" t="str">
        <f>[1]giugno2011!$BX30</f>
        <v>W</v>
      </c>
      <c r="K29" s="16">
        <f>[1]giugno2011!$CA30</f>
        <v>378</v>
      </c>
      <c r="L29" s="17">
        <f>[1]giugno2011!$CB30</f>
        <v>1137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07">
        <v>21</v>
      </c>
      <c r="B30" s="11">
        <f>[1]giugno2011!$AT31</f>
        <v>19.610416666666669</v>
      </c>
      <c r="C30" s="11">
        <f>[1]giugno2011!$AR31</f>
        <v>25.2</v>
      </c>
      <c r="D30" s="11">
        <f>[1]giugno2011!$AP31</f>
        <v>13.6</v>
      </c>
      <c r="E30" s="11">
        <f>[1]giugno2011!$BN31</f>
        <v>0</v>
      </c>
      <c r="F30" s="12">
        <f>[1]giugno2011!$BO31</f>
        <v>0</v>
      </c>
      <c r="G30" s="13">
        <f>[1]giugno2011!$BT31</f>
        <v>17.7</v>
      </c>
      <c r="H30" s="14" t="str">
        <f>[1]giugno2011!$BU31</f>
        <v>W</v>
      </c>
      <c r="I30" s="13">
        <f>[1]giugno2011!$BW31</f>
        <v>3.7333333333333307</v>
      </c>
      <c r="J30" s="15" t="str">
        <f>[1]giugno2011!$BX31</f>
        <v>W</v>
      </c>
      <c r="K30" s="16">
        <f>[1]giugno2011!$CA31</f>
        <v>316</v>
      </c>
      <c r="L30" s="17">
        <f>[1]giugno2011!$CB31</f>
        <v>1099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07">
        <v>22</v>
      </c>
      <c r="B31" s="11">
        <f>[1]giugno2011!$AT32</f>
        <v>19.793749999999999</v>
      </c>
      <c r="C31" s="11">
        <f>[1]giugno2011!$AR32</f>
        <v>24.2</v>
      </c>
      <c r="D31" s="11">
        <f>[1]giugno2011!$AP32</f>
        <v>17.2</v>
      </c>
      <c r="E31" s="11">
        <f>[1]giugno2011!$BN32</f>
        <v>2.4000000000000004</v>
      </c>
      <c r="F31" s="12">
        <f>[1]giugno2011!$BO32</f>
        <v>0</v>
      </c>
      <c r="G31" s="13">
        <f>[1]giugno2011!$BT32</f>
        <v>16.100000000000001</v>
      </c>
      <c r="H31" s="14" t="str">
        <f>[1]giugno2011!$BU32</f>
        <v>SE</v>
      </c>
      <c r="I31" s="13">
        <f>[1]giugno2011!$BW32</f>
        <v>2.6999999999999993</v>
      </c>
      <c r="J31" s="15" t="str">
        <f>[1]giugno2011!$BX32</f>
        <v>W</v>
      </c>
      <c r="K31" s="16">
        <f>[1]giugno2011!$CA32</f>
        <v>218</v>
      </c>
      <c r="L31" s="17">
        <f>[1]giugno2011!$CB32</f>
        <v>1109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07">
        <v>23</v>
      </c>
      <c r="B32" s="11">
        <f>[1]giugno2011!$AT33</f>
        <v>18.833333333333332</v>
      </c>
      <c r="C32" s="11">
        <f>[1]giugno2011!$AR33</f>
        <v>21.8</v>
      </c>
      <c r="D32" s="11">
        <f>[1]giugno2011!$AP33</f>
        <v>16.100000000000001</v>
      </c>
      <c r="E32" s="11">
        <f>[1]giugno2011!$BN33</f>
        <v>1</v>
      </c>
      <c r="F32" s="12">
        <f>[1]giugno2011!$BO33</f>
        <v>0</v>
      </c>
      <c r="G32" s="13">
        <f>[1]giugno2011!$BT33</f>
        <v>17.7</v>
      </c>
      <c r="H32" s="14" t="str">
        <f>[1]giugno2011!$BU33</f>
        <v>NE</v>
      </c>
      <c r="I32" s="13">
        <f>[1]giugno2011!$BW33</f>
        <v>2.5</v>
      </c>
      <c r="J32" s="15" t="str">
        <f>[1]giugno2011!$BX33</f>
        <v>WNW</v>
      </c>
      <c r="K32" s="16">
        <f>[1]giugno2011!$CA33</f>
        <v>181</v>
      </c>
      <c r="L32" s="17">
        <f>[1]giugno2011!$CB33</f>
        <v>1004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07">
        <v>24</v>
      </c>
      <c r="B33" s="11">
        <f>[1]giugno2011!$AT34</f>
        <v>19.299999999999997</v>
      </c>
      <c r="C33" s="11">
        <f>[1]giugno2011!$AR34</f>
        <v>25.2</v>
      </c>
      <c r="D33" s="11">
        <f>[1]giugno2011!$AP34</f>
        <v>13.2</v>
      </c>
      <c r="E33" s="11">
        <f>[1]giugno2011!$BN34</f>
        <v>0</v>
      </c>
      <c r="F33" s="12">
        <f>[1]giugno2011!$BO34</f>
        <v>0</v>
      </c>
      <c r="G33" s="13">
        <f>[1]giugno2011!$BT34</f>
        <v>20.9</v>
      </c>
      <c r="H33" s="14" t="str">
        <f>[1]giugno2011!$BU34</f>
        <v>E</v>
      </c>
      <c r="I33" s="13">
        <f>[1]giugno2011!$BW34</f>
        <v>3.7999999999999989</v>
      </c>
      <c r="J33" s="15" t="str">
        <f>[1]giugno2011!$BX34</f>
        <v>W</v>
      </c>
      <c r="K33" s="16">
        <f>[1]giugno2011!$CA34</f>
        <v>325</v>
      </c>
      <c r="L33" s="17">
        <f>[1]giugno2011!$CB34</f>
        <v>1023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07">
        <v>25</v>
      </c>
      <c r="B34" s="11">
        <f>[1]giugno2011!$AT35</f>
        <v>18.97291666666667</v>
      </c>
      <c r="C34" s="11">
        <f>[1]giugno2011!$AR35</f>
        <v>25.3</v>
      </c>
      <c r="D34" s="11">
        <f>[1]giugno2011!$AP35</f>
        <v>11.7</v>
      </c>
      <c r="E34" s="11">
        <f>[1]giugno2011!$BN35</f>
        <v>0</v>
      </c>
      <c r="F34" s="12">
        <f>[1]giugno2011!$BO35</f>
        <v>0</v>
      </c>
      <c r="G34" s="13">
        <f>[1]giugno2011!$BT35</f>
        <v>24.1</v>
      </c>
      <c r="H34" s="14" t="str">
        <f>[1]giugno2011!$BU35</f>
        <v>SE</v>
      </c>
      <c r="I34" s="13">
        <f>[1]giugno2011!$BW35</f>
        <v>4.5333333333333341</v>
      </c>
      <c r="J34" s="15" t="str">
        <f>[1]giugno2011!$BX35</f>
        <v>W</v>
      </c>
      <c r="K34" s="16">
        <f>[1]giugno2011!$CA35</f>
        <v>494</v>
      </c>
      <c r="L34" s="17">
        <f>[1]giugno2011!$CB35</f>
        <v>888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07">
        <v>26</v>
      </c>
      <c r="B35" s="11">
        <f>[1]giugno2011!$AT36</f>
        <v>21.079166666666662</v>
      </c>
      <c r="C35" s="11">
        <f>[1]giugno2011!$AR36</f>
        <v>28.6</v>
      </c>
      <c r="D35" s="11">
        <f>[1]giugno2011!$AP36</f>
        <v>14.1</v>
      </c>
      <c r="E35" s="11">
        <f>[1]giugno2011!$BN36</f>
        <v>0</v>
      </c>
      <c r="F35" s="12">
        <f>[1]giugno2011!$BO36</f>
        <v>0</v>
      </c>
      <c r="G35" s="13">
        <f>[1]giugno2011!$BT36</f>
        <v>17.7</v>
      </c>
      <c r="H35" s="14" t="str">
        <f>[1]giugno2011!$BU36</f>
        <v>W</v>
      </c>
      <c r="I35" s="13">
        <f>[1]giugno2011!$BW36</f>
        <v>4.7666666666666684</v>
      </c>
      <c r="J35" s="15" t="str">
        <f>[1]giugno2011!$BX36</f>
        <v>W</v>
      </c>
      <c r="K35" s="16">
        <f>[1]giugno2011!$CA36</f>
        <v>493</v>
      </c>
      <c r="L35" s="17">
        <f>[1]giugno2011!$CB36</f>
        <v>893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07">
        <v>27</v>
      </c>
      <c r="B36" s="11">
        <f>[1]giugno2011!$AT37</f>
        <v>22.079166666666662</v>
      </c>
      <c r="C36" s="11">
        <f>[1]giugno2011!$AR37</f>
        <v>26.8</v>
      </c>
      <c r="D36" s="11">
        <f>[1]giugno2011!$AP37</f>
        <v>17.600000000000001</v>
      </c>
      <c r="E36" s="11">
        <f>[1]giugno2011!$BN37</f>
        <v>0</v>
      </c>
      <c r="F36" s="12">
        <f>[1]giugno2011!$BO37</f>
        <v>0</v>
      </c>
      <c r="G36" s="13">
        <f>[1]giugno2011!$BT37</f>
        <v>19.3</v>
      </c>
      <c r="H36" s="14" t="str">
        <f>[1]giugno2011!$BU37</f>
        <v>W</v>
      </c>
      <c r="I36" s="13">
        <f>[1]giugno2011!$BW37</f>
        <v>3.2333333333333329</v>
      </c>
      <c r="J36" s="15" t="str">
        <f>[1]giugno2011!$BX37</f>
        <v>W</v>
      </c>
      <c r="K36" s="16">
        <f>[1]giugno2011!$CA37</f>
        <v>399</v>
      </c>
      <c r="L36" s="17">
        <f>[1]giugno2011!$CB37</f>
        <v>991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07">
        <v>28</v>
      </c>
      <c r="B37" s="11">
        <f>[1]giugno2011!$AT38</f>
        <v>24.141666666666666</v>
      </c>
      <c r="C37" s="11">
        <f>[1]giugno2011!$AR38</f>
        <v>31.1</v>
      </c>
      <c r="D37" s="11">
        <f>[1]giugno2011!$AP38</f>
        <v>17.399999999999999</v>
      </c>
      <c r="E37" s="11">
        <f>[1]giugno2011!$BN38</f>
        <v>0</v>
      </c>
      <c r="F37" s="12">
        <f>[1]giugno2011!$BO38</f>
        <v>0</v>
      </c>
      <c r="G37" s="13">
        <f>[1]giugno2011!$BT38</f>
        <v>20.9</v>
      </c>
      <c r="H37" s="14" t="str">
        <f>[1]giugno2011!$BU38</f>
        <v>E</v>
      </c>
      <c r="I37" s="13">
        <f>[1]giugno2011!$BW38</f>
        <v>4.0999999999999988</v>
      </c>
      <c r="J37" s="15" t="str">
        <f>[1]giugno2011!$BX38</f>
        <v>W</v>
      </c>
      <c r="K37" s="16">
        <f>[1]giugno2011!$CA38</f>
        <v>474</v>
      </c>
      <c r="L37" s="17">
        <f>[1]giugno2011!$CB38</f>
        <v>879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07">
        <v>29</v>
      </c>
      <c r="B38" s="11">
        <f>[1]giugno2011!$AT39</f>
        <v>23.035416666666666</v>
      </c>
      <c r="C38" s="11">
        <f>[1]giugno2011!$AR39</f>
        <v>28.6</v>
      </c>
      <c r="D38" s="11">
        <f>[1]giugno2011!$AP39</f>
        <v>18.3</v>
      </c>
      <c r="E38" s="11">
        <f>[1]giugno2011!$BN39</f>
        <v>1</v>
      </c>
      <c r="F38" s="12">
        <f>[1]giugno2011!$BO39</f>
        <v>0</v>
      </c>
      <c r="G38" s="13">
        <f>[1]giugno2011!$BT39</f>
        <v>27.4</v>
      </c>
      <c r="H38" s="14" t="str">
        <f>[1]giugno2011!$BU39</f>
        <v>ENE</v>
      </c>
      <c r="I38" s="13">
        <f>[1]giugno2011!$BW39</f>
        <v>3.3333333333333326</v>
      </c>
      <c r="J38" s="15" t="str">
        <f>[1]giugno2011!$BX39</f>
        <v>W</v>
      </c>
      <c r="K38" s="16">
        <f>[1]giugno2011!$CA39</f>
        <v>307</v>
      </c>
      <c r="L38" s="17">
        <f>[1]giugno2011!$CB39</f>
        <v>1007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07">
        <v>30</v>
      </c>
      <c r="B39" s="11">
        <f>[1]giugno2011!$AT40</f>
        <v>22.156250000000004</v>
      </c>
      <c r="C39" s="11">
        <f>[1]giugno2011!$AR40</f>
        <v>28.6</v>
      </c>
      <c r="D39" s="11">
        <f>[1]giugno2011!$AP40</f>
        <v>15</v>
      </c>
      <c r="E39" s="11">
        <f>[1]giugno2011!$BN40</f>
        <v>0</v>
      </c>
      <c r="F39" s="12">
        <f>[1]giugno2011!$BO40</f>
        <v>0</v>
      </c>
      <c r="G39" s="13">
        <f>[1]giugno2011!$BT40</f>
        <v>19.3</v>
      </c>
      <c r="H39" s="14" t="str">
        <f>[1]giugno2011!$BU40</f>
        <v>SE</v>
      </c>
      <c r="I39" s="13">
        <f>[1]giugno2011!$BW40</f>
        <v>3.8666666666666667</v>
      </c>
      <c r="J39" s="15" t="str">
        <f>[1]giugno2011!$BX40</f>
        <v>W</v>
      </c>
      <c r="K39" s="16">
        <f>[1]giugno2011!$CA40</f>
        <v>475</v>
      </c>
      <c r="L39" s="17">
        <f>[1]giugno2011!$CB40</f>
        <v>951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07"/>
      <c r="B40" s="11"/>
      <c r="C40" s="11"/>
      <c r="D40" s="11"/>
      <c r="E40" s="11"/>
      <c r="F40" s="12"/>
      <c r="G40" s="13"/>
      <c r="H40" s="14"/>
      <c r="I40" s="13"/>
      <c r="J40" s="15"/>
      <c r="K40" s="16"/>
      <c r="L40" s="17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07" t="s">
        <v>26</v>
      </c>
      <c r="B42" s="11">
        <f>AVERAGE(B10:B40)</f>
        <v>18.201388888888882</v>
      </c>
      <c r="C42" s="11">
        <f>AVERAGE(C10:C40)</f>
        <v>23.14</v>
      </c>
      <c r="D42" s="11">
        <f>AVERAGE(D10:D40)</f>
        <v>14.020000000000005</v>
      </c>
      <c r="E42" s="11">
        <f>SUM(E10:E40)</f>
        <v>240.60000000000002</v>
      </c>
      <c r="F42" s="12">
        <f>SUM(F10:F40)</f>
        <v>0</v>
      </c>
      <c r="G42" s="11">
        <f>AVERAGE(G10:G40)</f>
        <v>22.68333333333333</v>
      </c>
      <c r="H42" s="10"/>
      <c r="I42" s="11">
        <f>AVERAGE(I10:I40)</f>
        <v>3.200416666666666</v>
      </c>
      <c r="J42" s="10"/>
      <c r="K42" s="16">
        <f>AVERAGE(K10:K40)</f>
        <v>286.96666666666664</v>
      </c>
      <c r="L42" s="17">
        <f>AVERAGE(L10:L40)</f>
        <v>982.9666666666667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07" t="s">
        <v>27</v>
      </c>
      <c r="B43" s="11">
        <f t="shared" ref="B43:G43" si="0">MAX(B10:B40)</f>
        <v>24.141666666666666</v>
      </c>
      <c r="C43" s="11">
        <f t="shared" si="0"/>
        <v>31.1</v>
      </c>
      <c r="D43" s="11">
        <f t="shared" si="0"/>
        <v>18.3</v>
      </c>
      <c r="E43" s="11">
        <f t="shared" si="0"/>
        <v>60.800000000000011</v>
      </c>
      <c r="F43" s="12">
        <f t="shared" si="0"/>
        <v>0</v>
      </c>
      <c r="G43" s="11">
        <f t="shared" si="0"/>
        <v>46.7</v>
      </c>
      <c r="H43" s="10"/>
      <c r="I43" s="11">
        <f>MAX(I10:I40)</f>
        <v>5.3750000000000009</v>
      </c>
      <c r="J43" s="10"/>
      <c r="K43" s="16">
        <f>MAX(K10:K40)</f>
        <v>499</v>
      </c>
      <c r="L43" s="17">
        <f>MAX(L10:L40)</f>
        <v>1311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07" t="s">
        <v>28</v>
      </c>
      <c r="B44" s="11">
        <f t="shared" ref="B44:G44" si="1">MIN(B10:B40)</f>
        <v>12.764583333333333</v>
      </c>
      <c r="C44" s="11">
        <f t="shared" si="1"/>
        <v>14.5</v>
      </c>
      <c r="D44" s="11">
        <f t="shared" si="1"/>
        <v>11.3</v>
      </c>
      <c r="E44" s="11">
        <f t="shared" si="1"/>
        <v>0</v>
      </c>
      <c r="F44" s="12">
        <f t="shared" si="1"/>
        <v>0</v>
      </c>
      <c r="G44" s="11">
        <f t="shared" si="1"/>
        <v>16.100000000000001</v>
      </c>
      <c r="H44" s="10"/>
      <c r="I44" s="11">
        <f>MIN(I10:I40)</f>
        <v>0.86666666666666681</v>
      </c>
      <c r="J44" s="10"/>
      <c r="K44" s="16">
        <f>MIN(K10:K40)</f>
        <v>23</v>
      </c>
      <c r="L44" s="17">
        <f>MIN(L10:L40)</f>
        <v>123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[1]giugno2011!$BU$48</f>
        <v>46.7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[1]giugno2011!$AQ$57</f>
        <v>18.201388888888882</v>
      </c>
      <c r="D50" s="10"/>
      <c r="E50" s="9" t="s">
        <v>35</v>
      </c>
      <c r="F50" s="10"/>
      <c r="G50" s="13">
        <f>E42</f>
        <v>240.60000000000002</v>
      </c>
      <c r="H50" s="10"/>
      <c r="I50" s="10"/>
      <c r="J50" s="10"/>
      <c r="K50" s="9" t="s">
        <v>14</v>
      </c>
      <c r="L50" s="18">
        <f>[1]giugno2011!$BU$49</f>
        <v>40713</v>
      </c>
      <c r="M50" s="10"/>
      <c r="N50" s="107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[1]giugno2011!$AX$57</f>
        <v>10.300429574159411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[1]giugno2011!$BU$50</f>
        <v>8:00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[1]giugno2011!$AQ$56</f>
        <v>23.14</v>
      </c>
      <c r="D52" s="10"/>
      <c r="E52" s="9" t="s">
        <v>40</v>
      </c>
      <c r="F52" s="10"/>
      <c r="G52" s="13">
        <f>E43</f>
        <v>60.800000000000011</v>
      </c>
      <c r="H52" s="29">
        <f>[1]giugno2011!$AR$61</f>
        <v>40695</v>
      </c>
      <c r="I52" s="10"/>
      <c r="J52" s="10"/>
      <c r="K52" s="9" t="s">
        <v>41</v>
      </c>
      <c r="L52" s="14" t="str">
        <f>[1]giugno2011!$BU$51</f>
        <v>WNW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[1]giugno2011!$AQ$55</f>
        <v>14.020000000000005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[1]giugno2011!$AQ$50</f>
        <v>24.141666666666666</v>
      </c>
      <c r="D54" s="29">
        <f>[1]giugno2011!$AR$50</f>
        <v>40722</v>
      </c>
      <c r="E54" s="9" t="s">
        <v>45</v>
      </c>
      <c r="F54" s="10"/>
      <c r="G54" s="17">
        <f>[1]giugno2011!$AQ$66</f>
        <v>17</v>
      </c>
      <c r="H54" s="10"/>
      <c r="I54" s="10"/>
      <c r="J54" s="4" t="s">
        <v>46</v>
      </c>
      <c r="K54" s="9" t="s">
        <v>33</v>
      </c>
      <c r="L54" s="14">
        <f>I42</f>
        <v>3.200416666666666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[1]giugno2011!$AQ$49</f>
        <v>12.764583333333333</v>
      </c>
      <c r="D55" s="29">
        <f>[1]giugno2011!$AR$49</f>
        <v>40695</v>
      </c>
      <c r="E55" s="9" t="s">
        <v>48</v>
      </c>
      <c r="F55" s="10"/>
      <c r="G55" s="20">
        <f>[1]giugno2011!$AQ$65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[1]giugno2011!$AQ$48</f>
        <v>31.1</v>
      </c>
      <c r="D56" s="29">
        <f>[1]giugno2011!$AR$48</f>
        <v>40722</v>
      </c>
      <c r="E56" s="10"/>
      <c r="F56" s="10"/>
      <c r="G56" s="10"/>
      <c r="H56" s="10"/>
      <c r="I56" s="10"/>
      <c r="J56" s="4" t="s">
        <v>50</v>
      </c>
      <c r="K56" s="10"/>
      <c r="L56" s="14" t="str">
        <f>[1]giugno2011!$BW$55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[1]giugno2011!$AQ$47</f>
        <v>11.3</v>
      </c>
      <c r="D57" s="29">
        <f>[1]giugno2011!$AR$47</f>
        <v>40705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[1]giugno2011!$AQ$63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137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07">
        <v>2011</v>
      </c>
      <c r="D63" s="107">
        <v>2010</v>
      </c>
      <c r="E63" s="107">
        <v>2009</v>
      </c>
      <c r="F63" s="107">
        <v>2008</v>
      </c>
      <c r="G63" s="107">
        <v>2007</v>
      </c>
      <c r="H63" s="107">
        <v>2006</v>
      </c>
      <c r="I63" s="107">
        <v>2005</v>
      </c>
      <c r="J63" s="107">
        <v>2004</v>
      </c>
      <c r="K63" s="107">
        <v>2003</v>
      </c>
      <c r="L63" s="107">
        <v>2002</v>
      </c>
      <c r="M63" s="107">
        <v>2001</v>
      </c>
      <c r="N63" s="107">
        <v>2000</v>
      </c>
      <c r="O63" s="107">
        <v>1999</v>
      </c>
      <c r="P63" s="107">
        <v>1998</v>
      </c>
      <c r="Q63" s="107">
        <v>1997</v>
      </c>
      <c r="R63" s="107">
        <v>1996</v>
      </c>
      <c r="S63" s="107">
        <v>1995</v>
      </c>
      <c r="T63" s="107">
        <v>1994</v>
      </c>
      <c r="U63" s="107">
        <v>1993</v>
      </c>
      <c r="V63" s="107">
        <v>1992</v>
      </c>
      <c r="W63" s="107">
        <v>1991</v>
      </c>
      <c r="X63" s="107">
        <v>1990</v>
      </c>
      <c r="Y63" s="107">
        <v>1989</v>
      </c>
      <c r="Z63" s="107" t="s">
        <v>56</v>
      </c>
    </row>
    <row r="64" spans="1:26">
      <c r="A64" s="4" t="s">
        <v>57</v>
      </c>
      <c r="B64" s="10"/>
      <c r="C64" s="11">
        <f>[1]giugno2011!$AT$43</f>
        <v>18.201388888888882</v>
      </c>
      <c r="D64" s="11">
        <f>[2]giugno2010!$AQ$57</f>
        <v>18.571874999999999</v>
      </c>
      <c r="E64" s="11">
        <f>[3]giugno2009!$D$53</f>
        <v>19.043680555555557</v>
      </c>
      <c r="F64" s="11">
        <f>[4]giugno2008!$D$53</f>
        <v>19.249999999999996</v>
      </c>
      <c r="G64" s="11">
        <f>[5]giugno2007!$D$53</f>
        <v>19.150833333333331</v>
      </c>
      <c r="H64" s="11">
        <f>[6]giugno2006!$D$53</f>
        <v>19.993333333333332</v>
      </c>
      <c r="I64" s="11">
        <f>[7]giugno2005!$D$53</f>
        <v>20.528333333333329</v>
      </c>
      <c r="J64" s="11">
        <f>[8]giugno2004!$D$53</f>
        <v>19.276666666666664</v>
      </c>
      <c r="K64" s="11">
        <f>[9]giugno2003!$D$53</f>
        <v>23.049166666666672</v>
      </c>
      <c r="L64" s="11">
        <f>[10]giugno2002!$D$53</f>
        <v>20.438333333333333</v>
      </c>
      <c r="M64" s="11">
        <f>[11]giugno2001!$D$53</f>
        <v>18.19083333333333</v>
      </c>
      <c r="N64" s="11">
        <f>[12]giugno2000!$D$53</f>
        <v>19.506666666666661</v>
      </c>
      <c r="O64" s="11">
        <f>[13]giugno99!$D$53</f>
        <v>17.86</v>
      </c>
      <c r="P64" s="11">
        <f>[14]giugno98!$D$53</f>
        <v>18.399999999999999</v>
      </c>
      <c r="Q64" s="11">
        <f>[15]giugno97!$D$51</f>
        <v>16.899999999999999</v>
      </c>
      <c r="R64" s="11">
        <f>[16]giugno96!$D$51</f>
        <v>18.833333333333332</v>
      </c>
      <c r="S64" s="11">
        <f>[17]giugno95!$D$51</f>
        <v>16.05</v>
      </c>
      <c r="T64" s="11">
        <f>[18]giugno94!$D$51</f>
        <v>17.833333333333332</v>
      </c>
      <c r="U64" s="11">
        <f>[19]giugno93!$D$51</f>
        <v>18.25</v>
      </c>
      <c r="V64" s="11">
        <f>[20]giugno92!$D$51</f>
        <v>15.341666666666667</v>
      </c>
      <c r="W64" s="11">
        <f>[21]giugno91!$D$51</f>
        <v>17.458333333333332</v>
      </c>
      <c r="X64" s="11">
        <f>[22]giugno90!$D$51</f>
        <v>17.916666666666668</v>
      </c>
      <c r="Y64" s="11"/>
      <c r="Z64" s="11">
        <f>AVERAGE(C64:Y64)</f>
        <v>18.638383838383835</v>
      </c>
    </row>
    <row r="65" spans="1:26">
      <c r="A65" s="4" t="s">
        <v>58</v>
      </c>
      <c r="B65" s="10"/>
      <c r="C65" s="11">
        <f>[1]giugno2011!$AX$57</f>
        <v>10.300429574159411</v>
      </c>
      <c r="D65" s="11">
        <f>[2]giugno2010!$AX$57</f>
        <v>8.5550986753007248</v>
      </c>
      <c r="E65" s="11">
        <f>[3]giugno2009!$I$53</f>
        <v>9.9492909622340644</v>
      </c>
      <c r="F65" s="11">
        <f>[4]giugno2008!$I$53</f>
        <v>9.993727289581015</v>
      </c>
      <c r="G65" s="11">
        <f>[5]giugno2007!$I$53</f>
        <v>11.6179931515617</v>
      </c>
      <c r="H65" s="11">
        <f>[6]giugno2006!$I$53</f>
        <v>9.1867604326676915</v>
      </c>
      <c r="I65" s="11">
        <f>[7]giugno2005!$I$53</f>
        <v>9.4273527905785972</v>
      </c>
      <c r="J65" s="11">
        <f>[8]giugno2004!$I$53</f>
        <v>9.1694971264367808</v>
      </c>
      <c r="K65" s="11">
        <f>[9]giugno2003!$I$53</f>
        <v>10.08613255248336</v>
      </c>
      <c r="L65" s="11">
        <f>[10]giugno2002!$I$53</f>
        <v>10.019641257040451</v>
      </c>
      <c r="M65" s="11">
        <f>[11]giugno2001!$I$53</f>
        <v>9.7876107270865322</v>
      </c>
      <c r="N65" s="11">
        <f>[12]giugno2000!$I$53</f>
        <v>10.073728525522185</v>
      </c>
      <c r="O65" s="11">
        <f>[13]giugno99!$I$53</f>
        <v>9.7202528161802348</v>
      </c>
      <c r="P65" s="11">
        <f>[14]giugno98!$I$53</f>
        <v>8.9538018433179722</v>
      </c>
      <c r="Q65" s="11">
        <f>[15]giugno97!$I$53</f>
        <v>9.5386520737327185</v>
      </c>
      <c r="R65" s="11">
        <f>[16]giugno96!$I$53</f>
        <v>8.2618403164009404</v>
      </c>
      <c r="S65" s="11">
        <f>[17]giugno95!$I$53</f>
        <v>8.3149929595494125</v>
      </c>
      <c r="T65" s="11">
        <f>[18]giugno94!$I$53</f>
        <v>9.0779025857654876</v>
      </c>
      <c r="U65" s="11">
        <f>[19]giugno93!$I$53</f>
        <v>8.7452412954429075</v>
      </c>
      <c r="V65" s="11">
        <f>[20]giugno92!$I$53</f>
        <v>8.3183707205537019</v>
      </c>
      <c r="W65" s="11">
        <f>[21]giugno91!$I$53</f>
        <v>8.2370967741935477</v>
      </c>
      <c r="X65" s="11">
        <f>[22]giugno90!$I$53</f>
        <v>10.975800051203278</v>
      </c>
      <c r="Y65" s="11"/>
      <c r="Z65" s="11">
        <f t="shared" ref="Z65:Z80" si="2">AVERAGE(C65:Y65)</f>
        <v>9.4686915682269408</v>
      </c>
    </row>
    <row r="66" spans="1:26">
      <c r="A66" s="4" t="s">
        <v>59</v>
      </c>
      <c r="B66" s="10"/>
      <c r="C66" s="11">
        <f>[1]giugno2011!$AR$43</f>
        <v>23.14</v>
      </c>
      <c r="D66" s="11">
        <f>[2]giugno2010!$AR$43</f>
        <v>23.773333333333337</v>
      </c>
      <c r="E66" s="11">
        <f>[3]giugno2009!$D$52</f>
        <v>24.953333333333333</v>
      </c>
      <c r="F66" s="11">
        <f>[4]giugno2008!$D$52</f>
        <v>23.820000000000004</v>
      </c>
      <c r="G66" s="11">
        <f>[5]giugno2007!$D$52</f>
        <v>23.696666666666665</v>
      </c>
      <c r="H66" s="11">
        <f>[6]giugno2006!$D$52</f>
        <v>26.096666666666675</v>
      </c>
      <c r="I66" s="11">
        <f>[7]giugno2005!$D$52</f>
        <v>25.653333333333329</v>
      </c>
      <c r="J66" s="11">
        <f>[8]giugno2004!$D$52</f>
        <v>24.99</v>
      </c>
      <c r="K66" s="11">
        <f>[9]giugno2003!$D$52</f>
        <v>29.390000000000008</v>
      </c>
      <c r="L66" s="11">
        <f>[10]giugno2002!$D$52</f>
        <v>25.643333333333334</v>
      </c>
      <c r="M66" s="11">
        <f>[11]giugno2001!$D$52</f>
        <v>24.373333333333335</v>
      </c>
      <c r="N66" s="11">
        <f>[12]giugno2000!$D$52</f>
        <v>25.143333333333331</v>
      </c>
      <c r="O66" s="11">
        <f>[13]giugno99!$D$52</f>
        <v>22.843333333333341</v>
      </c>
      <c r="P66" s="11">
        <f>[14]giugno98!$D$52</f>
        <v>24.266666666666666</v>
      </c>
      <c r="Q66" s="11">
        <f>[15]giugno97!$D$50</f>
        <v>22.033333333333335</v>
      </c>
      <c r="R66" s="11">
        <f>[16]giugno96!$D$50</f>
        <v>25.466666666666665</v>
      </c>
      <c r="S66" s="11">
        <f>[17]giugno95!$D$50</f>
        <v>22.233333333333334</v>
      </c>
      <c r="T66" s="11">
        <f>[18]giugno94!$D$50</f>
        <v>24.3</v>
      </c>
      <c r="U66" s="11">
        <f>[19]giugno93!$D$50</f>
        <v>24.433333333333334</v>
      </c>
      <c r="V66" s="11">
        <f>[20]giugno92!$D$50</f>
        <v>20.633333333333333</v>
      </c>
      <c r="W66" s="11">
        <f>[21]giugno91!$D$50</f>
        <v>22.866666666666667</v>
      </c>
      <c r="X66" s="11">
        <f>[22]giugno90!$D$50</f>
        <v>22.366666666666667</v>
      </c>
      <c r="Y66" s="11"/>
      <c r="Z66" s="11">
        <f t="shared" si="2"/>
        <v>24.187121212121216</v>
      </c>
    </row>
    <row r="67" spans="1:26">
      <c r="A67" s="4" t="s">
        <v>60</v>
      </c>
      <c r="B67" s="10"/>
      <c r="C67" s="11">
        <f>[1]giugno2011!$AP$43</f>
        <v>14.020000000000005</v>
      </c>
      <c r="D67" s="11">
        <f>[2]giugno2010!$AP101</f>
        <v>0</v>
      </c>
      <c r="E67" s="11">
        <f>[3]giugno2009!$D$51</f>
        <v>13.35</v>
      </c>
      <c r="F67" s="11">
        <f>[4]giugno2008!$D$51</f>
        <v>15.183333333333337</v>
      </c>
      <c r="G67" s="11">
        <f>[5]giugno2007!$D$51</f>
        <v>14.973333333333333</v>
      </c>
      <c r="H67" s="11">
        <f>[6]giugno2006!$D$51</f>
        <v>14.186666666666667</v>
      </c>
      <c r="I67" s="11">
        <f>[7]giugno2005!$D$51</f>
        <v>15.646666666666667</v>
      </c>
      <c r="J67" s="11">
        <f>[8]giugno2004!$D$51</f>
        <v>14.173333333333334</v>
      </c>
      <c r="K67" s="11">
        <f>[9]giugno2003!$D$51</f>
        <v>17.766666666666669</v>
      </c>
      <c r="L67" s="11">
        <f>[10]giugno2002!$D$51</f>
        <v>15.786666666666669</v>
      </c>
      <c r="M67" s="11">
        <f>[11]giugno2001!$D$51</f>
        <v>12.903333333333334</v>
      </c>
      <c r="N67" s="11">
        <f>[12]giugno2000!$D$51</f>
        <v>14.843333333333332</v>
      </c>
      <c r="O67" s="11">
        <f>[13]giugno99!$D$51</f>
        <v>13.426666666666666</v>
      </c>
      <c r="P67" s="11">
        <f>[14]giugno98!$D$51</f>
        <v>13.166666666666666</v>
      </c>
      <c r="Q67" s="11">
        <f>[15]giugno97!$D$49</f>
        <v>12.233333333333333</v>
      </c>
      <c r="R67" s="11">
        <f>[16]giugno96!$D$49</f>
        <v>12.8</v>
      </c>
      <c r="S67" s="11">
        <f>[17]giugno95!$D$49</f>
        <v>10.7</v>
      </c>
      <c r="T67" s="11">
        <f>[18]giugno94!$D$49</f>
        <v>11.766666666666667</v>
      </c>
      <c r="U67" s="11">
        <f>[19]giugno93!$D$49</f>
        <v>12.433333333333334</v>
      </c>
      <c r="V67" s="11">
        <f>[20]giugno92!$D$49</f>
        <v>10.766666666666667</v>
      </c>
      <c r="W67" s="11">
        <f>[21]giugno91!$D$49</f>
        <v>12.2</v>
      </c>
      <c r="X67" s="11">
        <f>[22]giugno90!$D$49</f>
        <v>13.466666666666667</v>
      </c>
      <c r="Y67" s="11"/>
      <c r="Z67" s="11">
        <f t="shared" si="2"/>
        <v>12.990606060606058</v>
      </c>
    </row>
    <row r="68" spans="1:26">
      <c r="A68" s="4" t="s">
        <v>61</v>
      </c>
      <c r="B68" s="10"/>
      <c r="C68" s="11">
        <f>[1]giugno2011!$AR$44</f>
        <v>31.1</v>
      </c>
      <c r="D68" s="11">
        <f>[2]giugno2010!$AR$44</f>
        <v>28.6</v>
      </c>
      <c r="E68" s="11">
        <f>[3]giugno2009!$D$44</f>
        <v>28.3</v>
      </c>
      <c r="F68" s="11">
        <f>[4]giugno2008!$D$44</f>
        <v>31.2</v>
      </c>
      <c r="G68" s="11">
        <f>[5]giugno2007!$D$44</f>
        <v>28</v>
      </c>
      <c r="H68" s="11">
        <f>[6]giugno2006!$D$44</f>
        <v>30.7</v>
      </c>
      <c r="I68" s="11">
        <f>[7]giugno2005!$D$44</f>
        <v>32.9</v>
      </c>
      <c r="J68" s="11">
        <f>[8]giugno2004!$D$44</f>
        <v>30.6</v>
      </c>
      <c r="K68" s="11">
        <f>[9]giugno2003!$D$44</f>
        <v>33.5</v>
      </c>
      <c r="L68" s="11">
        <f>[10]giugno2002!$D$44</f>
        <v>32.4</v>
      </c>
      <c r="M68" s="11">
        <f>[11]giugno2001!$D$44</f>
        <v>30.6</v>
      </c>
      <c r="N68" s="11">
        <f>[12]giugno2000!$D$44</f>
        <v>29.2</v>
      </c>
      <c r="O68" s="11">
        <f>[13]giugno99!$D$44</f>
        <v>28.9</v>
      </c>
      <c r="P68" s="11">
        <f>[14]giugno98!$D$44</f>
        <v>29</v>
      </c>
      <c r="Q68" s="11">
        <f>[15]giugno97!$D$44</f>
        <v>28</v>
      </c>
      <c r="R68" s="11">
        <f>[16]giugno96!$D$44</f>
        <v>32</v>
      </c>
      <c r="S68" s="11">
        <f>[17]giugno95!$D$44</f>
        <v>28</v>
      </c>
      <c r="T68" s="11">
        <f>[18]giugno94!$D$44</f>
        <v>31</v>
      </c>
      <c r="U68" s="11">
        <f>[19]giugno93!$D$44</f>
        <v>29</v>
      </c>
      <c r="V68" s="11">
        <f>[20]giugno92!$D$44</f>
        <v>27</v>
      </c>
      <c r="W68" s="11">
        <f>[21]giugno91!$D$44</f>
        <v>31</v>
      </c>
      <c r="X68" s="11">
        <f>[22]giugno90!$D$44</f>
        <v>28</v>
      </c>
      <c r="Y68" s="11"/>
      <c r="Z68" s="11">
        <f t="shared" si="2"/>
        <v>29.954545454545453</v>
      </c>
    </row>
    <row r="69" spans="1:26">
      <c r="A69" s="4" t="s">
        <v>62</v>
      </c>
      <c r="B69" s="10"/>
      <c r="C69" s="11">
        <f>[1]giugno2011!$AP$45</f>
        <v>11.3</v>
      </c>
      <c r="D69" s="11">
        <f>[2]giugno2010!$AP$45</f>
        <v>8.3000000000000007</v>
      </c>
      <c r="E69" s="11">
        <f>[3]giugno2009!$D$43</f>
        <v>9.3000000000000007</v>
      </c>
      <c r="F69" s="11">
        <f>[4]giugno2008!$D$43</f>
        <v>10.8</v>
      </c>
      <c r="G69" s="11">
        <f>[5]giugno2007!$D$43</f>
        <v>9.6999999999999993</v>
      </c>
      <c r="H69" s="11">
        <f>[6]giugno2006!$D$43</f>
        <v>3.3</v>
      </c>
      <c r="I69" s="11">
        <f>[7]giugno2005!$D$43</f>
        <v>7.5</v>
      </c>
      <c r="J69" s="11">
        <f>[8]giugno2004!$D$43</f>
        <v>9.6999999999999993</v>
      </c>
      <c r="K69" s="11">
        <f>[9]giugno2003!$D$43</f>
        <v>14.7</v>
      </c>
      <c r="L69" s="11">
        <f>[10]giugno2002!$D$43</f>
        <v>9.6999999999999993</v>
      </c>
      <c r="M69" s="11">
        <f>[11]giugno2001!$D$43</f>
        <v>4.8</v>
      </c>
      <c r="N69" s="11">
        <f>[12]giugno2000!$D$43</f>
        <v>13</v>
      </c>
      <c r="O69" s="11">
        <f>[13]giugno99!$D$43</f>
        <v>8.3000000000000007</v>
      </c>
      <c r="P69" s="11">
        <f>[14]giugno98!$D$43</f>
        <v>5</v>
      </c>
      <c r="Q69" s="11">
        <f>[15]giugno97!$D$43</f>
        <v>7</v>
      </c>
      <c r="R69" s="11">
        <f>[16]giugno96!$D$43</f>
        <v>6</v>
      </c>
      <c r="S69" s="11">
        <f>[17]giugno95!$D$43</f>
        <v>5</v>
      </c>
      <c r="T69" s="11">
        <f>[18]giugno94!$D$43</f>
        <v>5</v>
      </c>
      <c r="U69" s="11">
        <f>[19]giugno93!$D$43</f>
        <v>7</v>
      </c>
      <c r="V69" s="11">
        <f>[20]giugno92!$D$43</f>
        <v>5</v>
      </c>
      <c r="W69" s="11">
        <f>[21]giugno91!$D$43</f>
        <v>5</v>
      </c>
      <c r="X69" s="11">
        <f>[22]giugno90!$D$43</f>
        <v>8</v>
      </c>
      <c r="Y69" s="11"/>
      <c r="Z69" s="11">
        <f t="shared" si="2"/>
        <v>7.8818181818181818</v>
      </c>
    </row>
    <row r="70" spans="1:26">
      <c r="A70" s="4" t="s">
        <v>63</v>
      </c>
      <c r="B70" s="10"/>
      <c r="C70" s="11">
        <f>[1]giugno2011!$AU$43</f>
        <v>9.1200000000000028</v>
      </c>
      <c r="D70" s="11">
        <f>[2]giugno2010!$AU$43</f>
        <v>9.8966666666666665</v>
      </c>
      <c r="E70" s="11">
        <f>[3]giugno2009!$D$54</f>
        <v>11.603333333333333</v>
      </c>
      <c r="F70" s="11">
        <f>[4]giugno2008!$D$54</f>
        <v>8.6366666666666667</v>
      </c>
      <c r="G70" s="11">
        <f>[5]giugno2007!$D$54</f>
        <v>8.7233333333333309</v>
      </c>
      <c r="H70" s="11">
        <f>[6]giugno2006!$D$54</f>
        <v>11.909999999999998</v>
      </c>
      <c r="I70" s="11">
        <f>[7]giugno2005!$D$54</f>
        <v>10.006666666666668</v>
      </c>
      <c r="J70" s="11">
        <f>[8]giugno2004!$D$54</f>
        <v>10.816666666666665</v>
      </c>
      <c r="K70" s="11">
        <f>[9]giugno2003!$D$54</f>
        <v>11.623333333333335</v>
      </c>
      <c r="L70" s="11">
        <f>[10]giugno2002!$D$54</f>
        <v>9.8566666666666656</v>
      </c>
      <c r="M70" s="11">
        <f>[11]giugno2001!$D$54</f>
        <v>11.47</v>
      </c>
      <c r="N70" s="11">
        <f>[12]giugno2000!$D$54</f>
        <v>10.3</v>
      </c>
      <c r="O70" s="11">
        <f>[13]giugno99!$D$54</f>
        <v>9.4166666666666679</v>
      </c>
      <c r="P70" s="11">
        <f>[14]giugno98!$D$54</f>
        <v>11.1</v>
      </c>
      <c r="Q70" s="11">
        <f>'[23]sint06-97'!$E$39</f>
        <v>9.8000000000000007</v>
      </c>
      <c r="R70" s="11">
        <f>[16]giugno96!$D$52</f>
        <v>12.666666666666666</v>
      </c>
      <c r="S70" s="11">
        <f>[17]giugno95!$D$52</f>
        <v>11.533333333333333</v>
      </c>
      <c r="T70" s="11">
        <f>[18]giugno94!$D$52</f>
        <v>12.533333333333333</v>
      </c>
      <c r="U70" s="11">
        <f>[19]giugno93!$D$52</f>
        <v>12</v>
      </c>
      <c r="V70" s="11">
        <f>[20]giugno92!$D$52</f>
        <v>9.8666666666666671</v>
      </c>
      <c r="W70" s="11">
        <f>[21]giugno91!$D$52</f>
        <v>10.666666666666666</v>
      </c>
      <c r="X70" s="11">
        <f>[22]giugno90!$D$52</f>
        <v>8.9</v>
      </c>
      <c r="Y70" s="11"/>
      <c r="Z70" s="11">
        <f t="shared" si="2"/>
        <v>10.565757575757575</v>
      </c>
    </row>
    <row r="71" spans="1:26">
      <c r="A71" s="4" t="s">
        <v>64</v>
      </c>
      <c r="B71" s="10"/>
      <c r="C71" s="13">
        <f>[1]giugno2011!$BN$43</f>
        <v>240.60000000000002</v>
      </c>
      <c r="D71" s="13">
        <f>[2]giugno2010!$BN$43</f>
        <v>129.6</v>
      </c>
      <c r="E71" s="13">
        <f>[3]giugno2009!$D$55</f>
        <v>62.000000000000014</v>
      </c>
      <c r="F71" s="13">
        <f>[4]giugno2008!$D$55</f>
        <v>140</v>
      </c>
      <c r="G71" s="13">
        <f>[5]giugno2007!$D$55</f>
        <v>198</v>
      </c>
      <c r="H71" s="13">
        <f>[6]giugno2006!$D$55</f>
        <v>30</v>
      </c>
      <c r="I71" s="13">
        <f>[7]giugno2005!$D$55</f>
        <v>56</v>
      </c>
      <c r="J71" s="13">
        <f>[8]giugno2004!$D$55</f>
        <v>44</v>
      </c>
      <c r="K71" s="13">
        <f>[9]giugno2003!$D$55</f>
        <v>98</v>
      </c>
      <c r="L71" s="13">
        <f>[10]giugno2002!$D$55</f>
        <v>276</v>
      </c>
      <c r="M71" s="13">
        <f>[11]giugno2001!$D$55</f>
        <v>143</v>
      </c>
      <c r="N71" s="13">
        <f>[12]giugno2000!$D$55</f>
        <v>156</v>
      </c>
      <c r="O71" s="13">
        <f>[13]giugno99!$D$55</f>
        <v>227</v>
      </c>
      <c r="P71" s="13">
        <f>[14]giugno98!$D$55</f>
        <v>170</v>
      </c>
      <c r="Q71" s="13">
        <f>[15]giugno97!$D$54</f>
        <v>484</v>
      </c>
      <c r="R71" s="13">
        <f>[16]giugno96!$D$55</f>
        <v>138</v>
      </c>
      <c r="S71" s="13">
        <f>[17]giugno95!$D$55</f>
        <v>181</v>
      </c>
      <c r="T71" s="13">
        <f>[18]giugno94!$D$55</f>
        <v>148</v>
      </c>
      <c r="U71" s="13">
        <f>[19]giugno93!$D$55</f>
        <v>134</v>
      </c>
      <c r="V71" s="13">
        <f>[20]giugno92!$D$55</f>
        <v>552</v>
      </c>
      <c r="W71" s="13">
        <f>[21]giugno91!$D$55</f>
        <v>51</v>
      </c>
      <c r="X71" s="13"/>
      <c r="Y71" s="13"/>
      <c r="Z71" s="11">
        <f t="shared" si="2"/>
        <v>174.2</v>
      </c>
    </row>
    <row r="72" spans="1:26">
      <c r="A72" s="4" t="s">
        <v>65</v>
      </c>
      <c r="B72" s="10"/>
      <c r="C72" s="17">
        <f>[1]giugno2011!$BO$43</f>
        <v>0</v>
      </c>
      <c r="D72" s="17">
        <f>[2]giugno2010!$BO$43</f>
        <v>0</v>
      </c>
      <c r="E72" s="17">
        <f>[3]giugno2009!$D$56</f>
        <v>0</v>
      </c>
      <c r="F72" s="17">
        <f>[4]giugno2008!$D$56</f>
        <v>0</v>
      </c>
      <c r="G72" s="17">
        <f>[5]giugno2007!$D$56</f>
        <v>0</v>
      </c>
      <c r="H72" s="17">
        <f>[6]giugno2006!$D$56</f>
        <v>0</v>
      </c>
      <c r="I72" s="12">
        <f>[7]giugno2005!$D$56</f>
        <v>0</v>
      </c>
      <c r="J72" s="12">
        <f>[8]giugno2004!$D$56</f>
        <v>0</v>
      </c>
      <c r="K72" s="12">
        <f>[9]giugno2003!$D$56</f>
        <v>0</v>
      </c>
      <c r="L72" s="12">
        <f>[10]giugno2002!$D$56</f>
        <v>0</v>
      </c>
      <c r="M72" s="12">
        <f>[11]giugno2001!$D$56</f>
        <v>0</v>
      </c>
      <c r="N72" s="12">
        <f>[12]giugno2000!$D$56</f>
        <v>0</v>
      </c>
      <c r="O72" s="12">
        <f>[13]giugno99!$D$56</f>
        <v>0</v>
      </c>
      <c r="P72" s="12">
        <f>[14]giugno98!$D$56</f>
        <v>0</v>
      </c>
      <c r="Q72" s="12">
        <f>[15]giugno97!$D$55</f>
        <v>0</v>
      </c>
      <c r="R72" s="12">
        <f>[16]giugno96!$D$56</f>
        <v>0</v>
      </c>
      <c r="S72" s="12">
        <f>[17]giugno95!$D$56</f>
        <v>0</v>
      </c>
      <c r="T72" s="12">
        <f>[18]giugno94!$D$56</f>
        <v>0</v>
      </c>
      <c r="U72" s="12">
        <f>[19]giugno93!$D$56</f>
        <v>0</v>
      </c>
      <c r="V72" s="12">
        <f>[20]giugno92!$D$56</f>
        <v>0</v>
      </c>
      <c r="W72" s="12">
        <f>[21]giugno91!$D$56</f>
        <v>0</v>
      </c>
      <c r="X72" s="12"/>
      <c r="Y72" s="12"/>
      <c r="Z72" s="12">
        <f t="shared" si="2"/>
        <v>0</v>
      </c>
    </row>
    <row r="73" spans="1:26">
      <c r="A73" s="4" t="s">
        <v>66</v>
      </c>
      <c r="B73" s="10"/>
      <c r="C73" s="17">
        <f>[1]giugno2011!$AQ$66</f>
        <v>17</v>
      </c>
      <c r="D73" s="17">
        <f>[2]giugno2010!$AQ$66</f>
        <v>16</v>
      </c>
      <c r="E73" s="17">
        <f>'[24]sint2009-06'!$D$92</f>
        <v>13</v>
      </c>
      <c r="F73" s="17">
        <f>'[25]sint2008-06'!$D$92</f>
        <v>14</v>
      </c>
      <c r="G73" s="17">
        <f>'[26]sint2007-06'!$D$92</f>
        <v>12</v>
      </c>
      <c r="H73" s="17">
        <f>'[27]sint2006-06'!$D$92</f>
        <v>2</v>
      </c>
      <c r="I73" s="12">
        <f>'[28]sint2005-06'!$D$91</f>
        <v>6</v>
      </c>
      <c r="J73" s="12">
        <f>'[29]sint2004-06'!$D$91</f>
        <v>2</v>
      </c>
      <c r="K73" s="12">
        <f>'[30]sint2003-06'!$D$91</f>
        <v>8</v>
      </c>
      <c r="L73" s="12">
        <f>'[31]sint2002-06'!$D$91</f>
        <v>8</v>
      </c>
      <c r="M73" s="12">
        <f>'[32]sint2001-06'!$D$91</f>
        <v>7</v>
      </c>
      <c r="N73" s="12">
        <f>'[33]sint2000-06'!$D$91</f>
        <v>9</v>
      </c>
      <c r="O73" s="12">
        <f>[34]giugno99!$D$91</f>
        <v>13</v>
      </c>
      <c r="P73" s="12">
        <f>[35]giugno98!$D$89</f>
        <v>11</v>
      </c>
      <c r="Q73" s="12">
        <f>'[23]sint06-97'!$D$86</f>
        <v>12</v>
      </c>
      <c r="R73" s="12">
        <f>[16]giugno96!$D$60</f>
        <v>7</v>
      </c>
      <c r="S73" s="12">
        <f>[17]giugno95!$D$60</f>
        <v>11</v>
      </c>
      <c r="T73" s="12">
        <f>[18]giugno94!$D$60</f>
        <v>7</v>
      </c>
      <c r="U73" s="12">
        <f>[19]giugno93!$D$60</f>
        <v>7</v>
      </c>
      <c r="V73" s="12">
        <f>[20]giugno92!$D$60</f>
        <v>21</v>
      </c>
      <c r="W73" s="12">
        <f>[21]giugno91!$D$60</f>
        <v>5</v>
      </c>
      <c r="X73" s="12"/>
      <c r="Y73" s="12"/>
      <c r="Z73" s="12">
        <f t="shared" si="2"/>
        <v>9.9047619047619051</v>
      </c>
    </row>
    <row r="74" spans="1:26">
      <c r="A74" s="4" t="s">
        <v>67</v>
      </c>
      <c r="B74" s="10"/>
      <c r="C74" s="17">
        <f>[1]giugno2011!$AQ$63</f>
        <v>0</v>
      </c>
      <c r="D74" s="17">
        <f>[2]giugno2010!$AQ$63</f>
        <v>0</v>
      </c>
      <c r="E74" s="17">
        <f>[3]giugno2009!$D$59</f>
        <v>0</v>
      </c>
      <c r="F74" s="17">
        <f>[4]giugno2008!$D$59</f>
        <v>0</v>
      </c>
      <c r="G74" s="17">
        <f>[5]giugno2007!$D$59</f>
        <v>0</v>
      </c>
      <c r="H74" s="17">
        <f>[6]giugno2006!$D$59</f>
        <v>0</v>
      </c>
      <c r="I74" s="17">
        <f>[7]giugno2005!$D$59</f>
        <v>0</v>
      </c>
      <c r="J74" s="17">
        <f>[8]giugno2004!$D$59</f>
        <v>0</v>
      </c>
      <c r="K74" s="17">
        <f>[9]giugno2003!$D$59</f>
        <v>0</v>
      </c>
      <c r="L74" s="17">
        <f>[10]giugno2002!$D$59</f>
        <v>0</v>
      </c>
      <c r="M74" s="17">
        <f>[11]giugno2001!$D$59</f>
        <v>0</v>
      </c>
      <c r="N74" s="17">
        <f>[12]giugno2000!$D$59</f>
        <v>0</v>
      </c>
      <c r="O74" s="17">
        <f>[13]giugno99!$D$59</f>
        <v>0</v>
      </c>
      <c r="P74" s="17">
        <f>[14]giugno98!$D$58</f>
        <v>0</v>
      </c>
      <c r="Q74" s="17">
        <f>[15]giugno97!$D$59</f>
        <v>0</v>
      </c>
      <c r="R74" s="17">
        <f>[16]giugno96!$D$62</f>
        <v>0</v>
      </c>
      <c r="S74" s="17">
        <f>[17]giugno95!$D$62</f>
        <v>0</v>
      </c>
      <c r="T74" s="17">
        <f>[18]giugno94!$D$62</f>
        <v>0</v>
      </c>
      <c r="U74" s="17">
        <f>[19]giugno93!$D$62</f>
        <v>0</v>
      </c>
      <c r="V74" s="17">
        <f>[20]giugno92!$D$62</f>
        <v>0</v>
      </c>
      <c r="W74" s="17">
        <f>[21]giugno91!$D$62</f>
        <v>0</v>
      </c>
      <c r="X74" s="17">
        <f>[22]giugno90!$D$59</f>
        <v>0</v>
      </c>
      <c r="Y74" s="10"/>
      <c r="Z74" s="12">
        <f t="shared" si="2"/>
        <v>0</v>
      </c>
    </row>
    <row r="75" spans="1:26">
      <c r="A75" s="4" t="s">
        <v>68</v>
      </c>
      <c r="B75" s="10"/>
      <c r="C75" s="13">
        <f>[1]giugno2011!$AW$59</f>
        <v>638</v>
      </c>
      <c r="D75" s="13">
        <f>[2]giugno2010!$AW$59</f>
        <v>663.8</v>
      </c>
      <c r="E75" s="13">
        <f>'[24]sint2009-06'!$I$90</f>
        <v>760.99999999999989</v>
      </c>
      <c r="F75" s="13">
        <f>'[25]sint2008-06'!$I$90</f>
        <v>786</v>
      </c>
      <c r="G75" s="13">
        <f>'[26]sint2007-06'!$I$90</f>
        <v>619</v>
      </c>
      <c r="H75" s="13">
        <f>'[27]sint2006-06'!$I$90</f>
        <v>436</v>
      </c>
      <c r="I75" s="13">
        <f>'[28]sint2005-06'!$I$89</f>
        <v>410</v>
      </c>
      <c r="J75" s="13">
        <f>'[29]sint2004-06'!$I$89</f>
        <v>754</v>
      </c>
      <c r="K75" s="13">
        <f>'[30]sint2003-06'!$I$89</f>
        <v>299</v>
      </c>
      <c r="L75" s="13">
        <f>'[31]sint2002-06'!$I$89</f>
        <v>1326</v>
      </c>
      <c r="M75" s="13">
        <f>'[32]sint2001-06'!$I$89</f>
        <v>668</v>
      </c>
      <c r="N75" s="13">
        <f>'[33]sint2000-06'!$I$89</f>
        <v>772</v>
      </c>
      <c r="O75" s="13">
        <f>[34]giugno99!$I$89</f>
        <v>1027</v>
      </c>
      <c r="P75" s="13">
        <f>[35]giugno98!$I$89</f>
        <v>1120.8571428571429</v>
      </c>
      <c r="Q75" s="13">
        <f>'[23]sint06-97'!$I$84</f>
        <v>695</v>
      </c>
      <c r="R75" s="13">
        <f>[16]giugno96!$I$55</f>
        <v>720</v>
      </c>
      <c r="S75" s="13">
        <f>[17]giugno95!$I$55</f>
        <v>879</v>
      </c>
      <c r="T75" s="13">
        <f>[18]giugno94!$I$55</f>
        <v>1287</v>
      </c>
      <c r="U75" s="13">
        <f>[19]giugno93!$I$55</f>
        <v>822</v>
      </c>
      <c r="V75" s="13">
        <f>[20]giugno92!$I$55</f>
        <v>1057</v>
      </c>
      <c r="W75" s="13">
        <f>[21]giugno91!$I$55</f>
        <v>838</v>
      </c>
      <c r="X75" s="13"/>
      <c r="Y75" s="13"/>
      <c r="Z75" s="11">
        <f t="shared" si="2"/>
        <v>789.45986394557815</v>
      </c>
    </row>
    <row r="76" spans="1:26">
      <c r="A76" s="4" t="s">
        <v>69</v>
      </c>
      <c r="B76" s="10"/>
      <c r="C76" s="17">
        <f>[1]giugno2011!$AW$60</f>
        <v>12</v>
      </c>
      <c r="D76" s="17">
        <f>[2]giugno2010!$AW$60</f>
        <v>47</v>
      </c>
      <c r="E76" s="17">
        <f>'[24]sint2009-06'!$I$91</f>
        <v>38</v>
      </c>
      <c r="F76" s="17">
        <f>'[25]sint2008-06'!$I$91</f>
        <v>6</v>
      </c>
      <c r="G76" s="17">
        <f>'[26]sint2007-06'!$I$91</f>
        <v>0</v>
      </c>
      <c r="H76" s="17">
        <f>'[27]sint2006-06'!$I$91</f>
        <v>23</v>
      </c>
      <c r="I76" s="17">
        <f>'[28]sint2005-06'!$I$90</f>
        <v>25</v>
      </c>
      <c r="J76" s="17">
        <f>'[29]sint2004-06'!$I$90</f>
        <v>91</v>
      </c>
      <c r="K76" s="17">
        <f>'[30]sint2003-06'!$I$90</f>
        <v>23</v>
      </c>
      <c r="L76" s="17">
        <f>'[31]sint2002-06'!$I$90</f>
        <v>2</v>
      </c>
      <c r="M76" s="17">
        <f>'[32]sint2001-06'!$I$90</f>
        <v>38</v>
      </c>
      <c r="N76" s="17">
        <f>'[33]sint2000-06'!$I$90</f>
        <v>0</v>
      </c>
      <c r="O76" s="17">
        <f>[34]giugno99!$I$90</f>
        <v>0</v>
      </c>
      <c r="P76" s="17">
        <f>[35]giugno98!$I$90</f>
        <v>15</v>
      </c>
      <c r="Q76" s="17">
        <f>'[23]sint06-97'!$I$85</f>
        <v>17</v>
      </c>
      <c r="R76" s="17">
        <f>[16]giugno96!$I$56</f>
        <v>60</v>
      </c>
      <c r="S76" s="17">
        <f>[17]giugno95!$I$56</f>
        <v>12</v>
      </c>
      <c r="T76" s="17">
        <f>[18]giugno94!$I$56</f>
        <v>28</v>
      </c>
      <c r="U76" s="17">
        <f>[19]giugno93!$I$56</f>
        <v>9</v>
      </c>
      <c r="V76" s="17">
        <f>[20]giugno92!$I$56</f>
        <v>8</v>
      </c>
      <c r="W76" s="17">
        <f>[21]giugno91!$I$56</f>
        <v>35</v>
      </c>
      <c r="X76" s="17"/>
      <c r="Y76" s="10"/>
      <c r="Z76" s="17">
        <f t="shared" si="2"/>
        <v>23.285714285714285</v>
      </c>
    </row>
    <row r="77" spans="1:26">
      <c r="A77" s="4" t="s">
        <v>70</v>
      </c>
      <c r="B77" s="10"/>
      <c r="C77" s="13">
        <f>[1]giugno2011!$BT$44</f>
        <v>46.7</v>
      </c>
      <c r="D77" s="13">
        <f>[2]giugno2010!$BT$44</f>
        <v>29</v>
      </c>
      <c r="E77" s="13">
        <f>'[24]sint2009-06'!$L$41</f>
        <v>38.6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38.1</v>
      </c>
    </row>
    <row r="78" spans="1:26">
      <c r="A78" s="4" t="s">
        <v>71</v>
      </c>
      <c r="B78" s="10"/>
      <c r="C78" s="13">
        <f>[1]giugno2011!$BW$43</f>
        <v>3.200416666666666</v>
      </c>
      <c r="D78" s="14">
        <f>[2]giugno2010!$BW$43</f>
        <v>3.6438888888888892</v>
      </c>
      <c r="E78" s="14">
        <f>'[24]sint2009-06'!$N$40</f>
        <v>4.3309027777777773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3.7250694444444448</v>
      </c>
    </row>
    <row r="79" spans="1:26">
      <c r="A79" s="4" t="s">
        <v>72</v>
      </c>
      <c r="B79" s="10"/>
      <c r="C79" s="16">
        <f>[1]giugno2011!$CA$43</f>
        <v>286.96666666666664</v>
      </c>
      <c r="D79" s="16">
        <f>[2]giugno2010!$CA$43</f>
        <v>324.66666666666669</v>
      </c>
      <c r="E79" s="16">
        <f>[36]giugno2009!$BU$43</f>
        <v>423.36666666666667</v>
      </c>
      <c r="F79" s="10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0"/>
      <c r="Y79" s="11"/>
      <c r="Z79" s="17">
        <f t="shared" si="2"/>
        <v>345</v>
      </c>
    </row>
    <row r="80" spans="1:26">
      <c r="A80" s="4" t="s">
        <v>73</v>
      </c>
      <c r="B80" s="10"/>
      <c r="C80" s="16">
        <f>[1]giugno2011!$CB$44</f>
        <v>1311</v>
      </c>
      <c r="D80" s="16">
        <f>[2]giugno2010!$CB$44</f>
        <v>1218</v>
      </c>
      <c r="E80" s="16">
        <f>[36]giugno2009!$BV$44</f>
        <v>1252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0"/>
      <c r="Y80" s="11"/>
      <c r="Z80" s="17">
        <f t="shared" si="2"/>
        <v>1260.3333333333333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Z159"/>
  <sheetViews>
    <sheetView workbookViewId="0">
      <selection activeCell="C74" sqref="C74:Z80"/>
    </sheetView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138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08" t="s">
        <v>14</v>
      </c>
      <c r="B9" s="108" t="s">
        <v>15</v>
      </c>
      <c r="C9" s="108" t="s">
        <v>16</v>
      </c>
      <c r="D9" s="108" t="s">
        <v>17</v>
      </c>
      <c r="E9" s="8" t="s">
        <v>18</v>
      </c>
      <c r="F9" s="108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08">
        <v>1</v>
      </c>
      <c r="B10" s="11">
        <f>[1]luglio2011!$AT11</f>
        <v>19.995833333333341</v>
      </c>
      <c r="C10" s="11">
        <f>[1]luglio2011!$AR11</f>
        <v>24.8</v>
      </c>
      <c r="D10" s="11">
        <f>[1]luglio2011!$AP11</f>
        <v>13.9</v>
      </c>
      <c r="E10" s="11">
        <f>[1]luglio2011!$BN11</f>
        <v>0</v>
      </c>
      <c r="F10" s="12">
        <f>[1]luglio2011!$BO11</f>
        <v>0</v>
      </c>
      <c r="G10" s="13">
        <f>[1]luglio2011!$BT11</f>
        <v>24.1</v>
      </c>
      <c r="H10" s="14" t="str">
        <f>[1]luglio2011!$BU11</f>
        <v>ENE</v>
      </c>
      <c r="I10" s="13">
        <f>[1]luglio2011!$BW11</f>
        <v>3.8687499999999999</v>
      </c>
      <c r="J10" s="15" t="str">
        <f>[1]luglio2011!$BX11</f>
        <v>W</v>
      </c>
      <c r="K10" s="16">
        <f>[1]luglio2011!$CA11</f>
        <v>374</v>
      </c>
      <c r="L10" s="17">
        <f>[1]luglio2011!$CB11</f>
        <v>1058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08">
        <v>2</v>
      </c>
      <c r="B11" s="11">
        <f>[1]luglio2011!$AT12</f>
        <v>17.339583333333326</v>
      </c>
      <c r="C11" s="11">
        <f>[1]luglio2011!$AR12</f>
        <v>22.3</v>
      </c>
      <c r="D11" s="11">
        <f>[1]luglio2011!$AP12</f>
        <v>11.7</v>
      </c>
      <c r="E11" s="11">
        <f>[1]luglio2011!$BN12</f>
        <v>0</v>
      </c>
      <c r="F11" s="12">
        <f>[1]luglio2011!$BO12</f>
        <v>0</v>
      </c>
      <c r="G11" s="13">
        <f>[1]luglio2011!$BT12</f>
        <v>20.9</v>
      </c>
      <c r="H11" s="14" t="str">
        <f>[1]luglio2011!$BU12</f>
        <v>SE</v>
      </c>
      <c r="I11" s="13">
        <f>[1]luglio2011!$BW12</f>
        <v>4.0666666666666664</v>
      </c>
      <c r="J11" s="15" t="str">
        <f>[1]luglio2011!$BX12</f>
        <v>W</v>
      </c>
      <c r="K11" s="16">
        <f>[1]luglio2011!$CA12</f>
        <v>380</v>
      </c>
      <c r="L11" s="17">
        <f>[1]luglio2011!$CB12</f>
        <v>1194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08">
        <v>3</v>
      </c>
      <c r="B12" s="11">
        <f>[1]luglio2011!$AT13</f>
        <v>18.522916666666667</v>
      </c>
      <c r="C12" s="11">
        <f>[1]luglio2011!$AR13</f>
        <v>25.1</v>
      </c>
      <c r="D12" s="11">
        <f>[1]luglio2011!$AP13</f>
        <v>11.9</v>
      </c>
      <c r="E12" s="11">
        <f>[1]luglio2011!$BN13</f>
        <v>0</v>
      </c>
      <c r="F12" s="12">
        <f>[1]luglio2011!$BO13</f>
        <v>0</v>
      </c>
      <c r="G12" s="13">
        <f>[1]luglio2011!$BT13</f>
        <v>25.7</v>
      </c>
      <c r="H12" s="14" t="str">
        <f>[1]luglio2011!$BU13</f>
        <v>SE</v>
      </c>
      <c r="I12" s="13">
        <f>[1]luglio2011!$BW13</f>
        <v>4.3666666666666689</v>
      </c>
      <c r="J12" s="15" t="str">
        <f>[1]luglio2011!$BX13</f>
        <v>W</v>
      </c>
      <c r="K12" s="16">
        <f>[1]luglio2011!$CA13</f>
        <v>476</v>
      </c>
      <c r="L12" s="17">
        <f>[1]luglio2011!$CB13</f>
        <v>895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08">
        <v>4</v>
      </c>
      <c r="B13" s="11">
        <f>[1]luglio2011!$AT14</f>
        <v>19.50833333333334</v>
      </c>
      <c r="C13" s="11">
        <f>[1]luglio2011!$AR14</f>
        <v>24.7</v>
      </c>
      <c r="D13" s="11">
        <f>[1]luglio2011!$AP14</f>
        <v>13.6</v>
      </c>
      <c r="E13" s="11">
        <f>[1]luglio2011!$BN14</f>
        <v>0.4</v>
      </c>
      <c r="F13" s="12">
        <f>[1]luglio2011!$BO14</f>
        <v>0</v>
      </c>
      <c r="G13" s="13">
        <f>[1]luglio2011!$BT14</f>
        <v>19.3</v>
      </c>
      <c r="H13" s="14" t="str">
        <f>[1]luglio2011!$BU14</f>
        <v>W</v>
      </c>
      <c r="I13" s="13">
        <f>[1]luglio2011!$BW14</f>
        <v>3.6333333333333329</v>
      </c>
      <c r="J13" s="15" t="str">
        <f>[1]luglio2011!$BX14</f>
        <v>W</v>
      </c>
      <c r="K13" s="16">
        <f>[1]luglio2011!$CA14</f>
        <v>302</v>
      </c>
      <c r="L13" s="17">
        <f>[1]luglio2011!$CB14</f>
        <v>1011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08">
        <v>5</v>
      </c>
      <c r="B14" s="11">
        <f>[1]luglio2011!$AT15</f>
        <v>21.3</v>
      </c>
      <c r="C14" s="11">
        <f>[1]luglio2011!$AR15</f>
        <v>27.6</v>
      </c>
      <c r="D14" s="11">
        <f>[1]luglio2011!$AP15</f>
        <v>14.8</v>
      </c>
      <c r="E14" s="11">
        <f>[1]luglio2011!$BN15</f>
        <v>0</v>
      </c>
      <c r="F14" s="12">
        <f>[1]luglio2011!$BO15</f>
        <v>0</v>
      </c>
      <c r="G14" s="13">
        <f>[1]luglio2011!$BT15</f>
        <v>22.5</v>
      </c>
      <c r="H14" s="14" t="str">
        <f>[1]luglio2011!$BU15</f>
        <v>ESE</v>
      </c>
      <c r="I14" s="13">
        <f>[1]luglio2011!$BW15</f>
        <v>4.1000000000000005</v>
      </c>
      <c r="J14" s="15" t="str">
        <f>[1]luglio2011!$BX15</f>
        <v>W</v>
      </c>
      <c r="K14" s="16">
        <f>[1]luglio2011!$CA15</f>
        <v>460</v>
      </c>
      <c r="L14" s="17">
        <f>[1]luglio2011!$CB15</f>
        <v>874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08">
        <v>6</v>
      </c>
      <c r="B15" s="11">
        <f>[1]luglio2011!$AT16</f>
        <v>21.885416666666657</v>
      </c>
      <c r="C15" s="11">
        <f>[1]luglio2011!$AR16</f>
        <v>26.7</v>
      </c>
      <c r="D15" s="11">
        <f>[1]luglio2011!$AP16</f>
        <v>17.600000000000001</v>
      </c>
      <c r="E15" s="11">
        <f>[1]luglio2011!$BN16</f>
        <v>88.8</v>
      </c>
      <c r="F15" s="12">
        <f>[1]luglio2011!$BO16</f>
        <v>0</v>
      </c>
      <c r="G15" s="13">
        <f>[1]luglio2011!$BT16</f>
        <v>24.1</v>
      </c>
      <c r="H15" s="14" t="str">
        <f>[1]luglio2011!$BU16</f>
        <v>E</v>
      </c>
      <c r="I15" s="13">
        <f>[1]luglio2011!$BW16</f>
        <v>3.699999999999998</v>
      </c>
      <c r="J15" s="15" t="str">
        <f>[1]luglio2011!$BX16</f>
        <v>W</v>
      </c>
      <c r="K15" s="16">
        <f>[1]luglio2011!$CA16</f>
        <v>331</v>
      </c>
      <c r="L15" s="17">
        <f>[1]luglio2011!$CB16</f>
        <v>1037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08">
        <v>7</v>
      </c>
      <c r="B16" s="11">
        <f>[1]luglio2011!$AT17</f>
        <v>18.795833333333334</v>
      </c>
      <c r="C16" s="11">
        <f>[1]luglio2011!$AR17</f>
        <v>20.9</v>
      </c>
      <c r="D16" s="11">
        <f>[1]luglio2011!$AP17</f>
        <v>17.3</v>
      </c>
      <c r="E16" s="11">
        <f>[1]luglio2011!$BN17</f>
        <v>57.199999999999996</v>
      </c>
      <c r="F16" s="12">
        <f>[1]luglio2011!$BO17</f>
        <v>0</v>
      </c>
      <c r="G16" s="13">
        <f>[1]luglio2011!$BT17</f>
        <v>19.3</v>
      </c>
      <c r="H16" s="14" t="str">
        <f>[1]luglio2011!$BU17</f>
        <v>W</v>
      </c>
      <c r="I16" s="13">
        <f>[1]luglio2011!$BW17</f>
        <v>3.3000000000000003</v>
      </c>
      <c r="J16" s="15" t="str">
        <f>[1]luglio2011!$BX17</f>
        <v>ENE</v>
      </c>
      <c r="K16" s="16">
        <f>[1]luglio2011!$CA17</f>
        <v>81</v>
      </c>
      <c r="L16" s="17">
        <f>[1]luglio2011!$CB17</f>
        <v>357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08">
        <v>8</v>
      </c>
      <c r="B17" s="11">
        <f>[1]luglio2011!$AT18</f>
        <v>19.487500000000004</v>
      </c>
      <c r="C17" s="11">
        <f>[1]luglio2011!$AR18</f>
        <v>24.1</v>
      </c>
      <c r="D17" s="11">
        <f>[1]luglio2011!$AP18</f>
        <v>16.7</v>
      </c>
      <c r="E17" s="11">
        <f>[1]luglio2011!$BN18</f>
        <v>5.6000000000000005</v>
      </c>
      <c r="F17" s="12">
        <f>[1]luglio2011!$BO18</f>
        <v>0</v>
      </c>
      <c r="G17" s="13">
        <f>[1]luglio2011!$BT18</f>
        <v>16.100000000000001</v>
      </c>
      <c r="H17" s="14" t="str">
        <f>[1]luglio2011!$BU18</f>
        <v>NE</v>
      </c>
      <c r="I17" s="13">
        <f>[1]luglio2011!$BW18</f>
        <v>2.166666666666667</v>
      </c>
      <c r="J17" s="15" t="str">
        <f>[1]luglio2011!$BX18</f>
        <v>W</v>
      </c>
      <c r="K17" s="16">
        <f>[1]luglio2011!$CA18</f>
        <v>195</v>
      </c>
      <c r="L17" s="17">
        <f>[1]luglio2011!$CB18</f>
        <v>1125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08">
        <v>9</v>
      </c>
      <c r="B18" s="11">
        <f>[1]luglio2011!$AT19</f>
        <v>21.506249999999994</v>
      </c>
      <c r="C18" s="11">
        <f>[1]luglio2011!$AR19</f>
        <v>27.8</v>
      </c>
      <c r="D18" s="11">
        <f>[1]luglio2011!$AP19</f>
        <v>17.8</v>
      </c>
      <c r="E18" s="11">
        <f>[1]luglio2011!$BN19</f>
        <v>0.4</v>
      </c>
      <c r="F18" s="12">
        <f>[1]luglio2011!$BO19</f>
        <v>0</v>
      </c>
      <c r="G18" s="13">
        <f>[1]luglio2011!$BT19</f>
        <v>16.100000000000001</v>
      </c>
      <c r="H18" s="14" t="str">
        <f>[1]luglio2011!$BU19</f>
        <v>NNW</v>
      </c>
      <c r="I18" s="13">
        <f>[1]luglio2011!$BW19</f>
        <v>1.7000000000000004</v>
      </c>
      <c r="J18" s="15" t="str">
        <f>[1]luglio2011!$BX19</f>
        <v>WNW</v>
      </c>
      <c r="K18" s="16">
        <f>[1]luglio2011!$CA19</f>
        <v>268</v>
      </c>
      <c r="L18" s="17">
        <f>[1]luglio2011!$CB19</f>
        <v>1095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08">
        <v>10</v>
      </c>
      <c r="B19" s="11">
        <f>[1]luglio2011!$AT20</f>
        <v>21.679166666666664</v>
      </c>
      <c r="C19" s="11">
        <f>[1]luglio2011!$AR20</f>
        <v>26.9</v>
      </c>
      <c r="D19" s="11">
        <f>[1]luglio2011!$AP20</f>
        <v>16.600000000000001</v>
      </c>
      <c r="E19" s="11">
        <f>[1]luglio2011!$BN20</f>
        <v>1.4</v>
      </c>
      <c r="F19" s="12">
        <f>[1]luglio2011!$BO20</f>
        <v>0</v>
      </c>
      <c r="G19" s="13">
        <f>[1]luglio2011!$BT20</f>
        <v>29</v>
      </c>
      <c r="H19" s="14" t="str">
        <f>[1]luglio2011!$BU20</f>
        <v>N</v>
      </c>
      <c r="I19" s="13">
        <f>[1]luglio2011!$BW20</f>
        <v>4.0666666666666664</v>
      </c>
      <c r="J19" s="15" t="str">
        <f>[1]luglio2011!$BX20</f>
        <v>WNW</v>
      </c>
      <c r="K19" s="16">
        <f>[1]luglio2011!$CA20</f>
        <v>313</v>
      </c>
      <c r="L19" s="17">
        <f>[1]luglio2011!$CB20</f>
        <v>1099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08">
        <v>11</v>
      </c>
      <c r="B20" s="11">
        <f>[1]luglio2011!$AT21</f>
        <v>22.375</v>
      </c>
      <c r="C20" s="11">
        <f>[1]luglio2011!$AR21</f>
        <v>28.4</v>
      </c>
      <c r="D20" s="11">
        <f>[1]luglio2011!$AP21</f>
        <v>15.9</v>
      </c>
      <c r="E20" s="11">
        <f>[1]luglio2011!$BN21</f>
        <v>0</v>
      </c>
      <c r="F20" s="12">
        <f>[1]luglio2011!$BO21</f>
        <v>0</v>
      </c>
      <c r="G20" s="13">
        <f>[1]luglio2011!$BT21</f>
        <v>20.9</v>
      </c>
      <c r="H20" s="14" t="str">
        <f>[1]luglio2011!$BU21</f>
        <v>ENE</v>
      </c>
      <c r="I20" s="13">
        <f>[1]luglio2011!$BW21</f>
        <v>3.966666666666665</v>
      </c>
      <c r="J20" s="15" t="str">
        <f>[1]luglio2011!$BX21</f>
        <v>WNW</v>
      </c>
      <c r="K20" s="16">
        <f>[1]luglio2011!$CA21</f>
        <v>461</v>
      </c>
      <c r="L20" s="17">
        <f>[1]luglio2011!$CB21</f>
        <v>877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8">
        <v>12</v>
      </c>
      <c r="B21" s="11">
        <f>[1]luglio2011!$AT22</f>
        <v>22.583333333333339</v>
      </c>
      <c r="C21" s="11">
        <f>[1]luglio2011!$AR22</f>
        <v>28.8</v>
      </c>
      <c r="D21" s="11">
        <f>[1]luglio2011!$AP22</f>
        <v>17.8</v>
      </c>
      <c r="E21" s="11">
        <f>[1]luglio2011!$BN22</f>
        <v>6</v>
      </c>
      <c r="F21" s="12">
        <f>[1]luglio2011!$BO22</f>
        <v>0</v>
      </c>
      <c r="G21" s="13">
        <f>[1]luglio2011!$BT22</f>
        <v>17.7</v>
      </c>
      <c r="H21" s="14" t="str">
        <f>[1]luglio2011!$BU22</f>
        <v>W</v>
      </c>
      <c r="I21" s="13">
        <f>[1]luglio2011!$BW22</f>
        <v>3.399999999999999</v>
      </c>
      <c r="J21" s="15" t="str">
        <f>[1]luglio2011!$BX22</f>
        <v>W</v>
      </c>
      <c r="K21" s="16">
        <f>[1]luglio2011!$CA22</f>
        <v>255</v>
      </c>
      <c r="L21" s="17">
        <f>[1]luglio2011!$CB22</f>
        <v>990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08">
        <v>13</v>
      </c>
      <c r="B22" s="11">
        <f>[1]luglio2011!$AT23</f>
        <v>17.975000000000012</v>
      </c>
      <c r="C22" s="11">
        <f>[1]luglio2011!$AR23</f>
        <v>20.6</v>
      </c>
      <c r="D22" s="11">
        <f>[1]luglio2011!$AP23</f>
        <v>13.3</v>
      </c>
      <c r="E22" s="11">
        <f>[1]luglio2011!$BN23</f>
        <v>75.599999999999994</v>
      </c>
      <c r="F22" s="12">
        <f>[1]luglio2011!$BO23</f>
        <v>0</v>
      </c>
      <c r="G22" s="13">
        <f>[1]luglio2011!$BT23</f>
        <v>61.2</v>
      </c>
      <c r="H22" s="14" t="str">
        <f>[1]luglio2011!$BU23</f>
        <v>SW</v>
      </c>
      <c r="I22" s="13">
        <f>[1]luglio2011!$BW23</f>
        <v>5.6791666666666663</v>
      </c>
      <c r="J22" s="15" t="str">
        <f>[1]luglio2011!$BX23</f>
        <v>W</v>
      </c>
      <c r="K22" s="16">
        <f>[1]luglio2011!$CA23</f>
        <v>57</v>
      </c>
      <c r="L22" s="17">
        <f>[1]luglio2011!$CB23</f>
        <v>689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08">
        <v>14</v>
      </c>
      <c r="B23" s="11">
        <f>[1]luglio2011!$AT24</f>
        <v>19.958333333333336</v>
      </c>
      <c r="C23" s="11">
        <f>[1]luglio2011!$AR24</f>
        <v>26.3</v>
      </c>
      <c r="D23" s="11">
        <f>[1]luglio2011!$AP24</f>
        <v>13.4</v>
      </c>
      <c r="E23" s="11">
        <f>[1]luglio2011!$BN24</f>
        <v>0</v>
      </c>
      <c r="F23" s="12">
        <f>[1]luglio2011!$BO24</f>
        <v>0</v>
      </c>
      <c r="G23" s="13">
        <f>[1]luglio2011!$BT24</f>
        <v>22.5</v>
      </c>
      <c r="H23" s="14" t="str">
        <f>[1]luglio2011!$BU24</f>
        <v>WNW</v>
      </c>
      <c r="I23" s="13">
        <f>[1]luglio2011!$BW24</f>
        <v>4.1666666666666661</v>
      </c>
      <c r="J23" s="15" t="str">
        <f>[1]luglio2011!$BX24</f>
        <v>W</v>
      </c>
      <c r="K23" s="16">
        <f>[1]luglio2011!$CA24</f>
        <v>400</v>
      </c>
      <c r="L23" s="17">
        <f>[1]luglio2011!$CB24</f>
        <v>1004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08">
        <v>15</v>
      </c>
      <c r="B24" s="11">
        <f>[1]luglio2011!$AT25</f>
        <v>20.447916666666668</v>
      </c>
      <c r="C24" s="11">
        <f>[1]luglio2011!$AR25</f>
        <v>26.1</v>
      </c>
      <c r="D24" s="11">
        <f>[1]luglio2011!$AP25</f>
        <v>15.5</v>
      </c>
      <c r="E24" s="11">
        <f>[1]luglio2011!$BN25</f>
        <v>0</v>
      </c>
      <c r="F24" s="12">
        <f>[1]luglio2011!$BO25</f>
        <v>0</v>
      </c>
      <c r="G24" s="13">
        <f>[1]luglio2011!$BT25</f>
        <v>19.3</v>
      </c>
      <c r="H24" s="14" t="str">
        <f>[1]luglio2011!$BU25</f>
        <v>NE</v>
      </c>
      <c r="I24" s="13">
        <f>[1]luglio2011!$BW25</f>
        <v>2.9666666666666663</v>
      </c>
      <c r="J24" s="15" t="str">
        <f>[1]luglio2011!$BX25</f>
        <v>W</v>
      </c>
      <c r="K24" s="16">
        <f>[1]luglio2011!$CA25</f>
        <v>408</v>
      </c>
      <c r="L24" s="17">
        <f>[1]luglio2011!$CB25</f>
        <v>1000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08">
        <v>16</v>
      </c>
      <c r="B25" s="11">
        <f>[1]luglio2011!$AT26</f>
        <v>18.350000000000001</v>
      </c>
      <c r="C25" s="11">
        <f>[1]luglio2011!$AR26</f>
        <v>22</v>
      </c>
      <c r="D25" s="11">
        <f>[1]luglio2011!$AP26</f>
        <v>15.8</v>
      </c>
      <c r="E25" s="11">
        <f>[1]luglio2011!$BN26</f>
        <v>15.2</v>
      </c>
      <c r="F25" s="12">
        <f>[1]luglio2011!$BO26</f>
        <v>0</v>
      </c>
      <c r="G25" s="13">
        <f>[1]luglio2011!$BT26</f>
        <v>22.5</v>
      </c>
      <c r="H25" s="14" t="str">
        <f>[1]luglio2011!$BU26</f>
        <v>E</v>
      </c>
      <c r="I25" s="13">
        <f>[1]luglio2011!$BW26</f>
        <v>2.9708333333333319</v>
      </c>
      <c r="J25" s="15" t="str">
        <f>[1]luglio2011!$BX26</f>
        <v>WNW</v>
      </c>
      <c r="K25" s="16">
        <f>[1]luglio2011!$CA26</f>
        <v>223</v>
      </c>
      <c r="L25" s="17">
        <f>[1]luglio2011!$CB26</f>
        <v>1107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08">
        <v>17</v>
      </c>
      <c r="B26" s="11">
        <f>[1]luglio2011!$AT27</f>
        <v>17.418749999999999</v>
      </c>
      <c r="C26" s="11">
        <f>[1]luglio2011!$AR27</f>
        <v>19.8</v>
      </c>
      <c r="D26" s="11">
        <f>[1]luglio2011!$AP27</f>
        <v>15.3</v>
      </c>
      <c r="E26" s="11">
        <f>[1]luglio2011!$BN27</f>
        <v>3.8000000000000007</v>
      </c>
      <c r="F26" s="12">
        <f>[1]luglio2011!$BO27</f>
        <v>0</v>
      </c>
      <c r="G26" s="13">
        <f>[1]luglio2011!$BT27</f>
        <v>12.9</v>
      </c>
      <c r="H26" s="14" t="str">
        <f>[1]luglio2011!$BU27</f>
        <v>WNW</v>
      </c>
      <c r="I26" s="13">
        <f>[1]luglio2011!$BW27</f>
        <v>1.0666666666666671</v>
      </c>
      <c r="J26" s="15" t="str">
        <f>[1]luglio2011!$BX27</f>
        <v>W</v>
      </c>
      <c r="K26" s="16">
        <f>[1]luglio2011!$CA27</f>
        <v>66</v>
      </c>
      <c r="L26" s="17">
        <f>[1]luglio2011!$CB27</f>
        <v>371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08">
        <v>18</v>
      </c>
      <c r="B27" s="11">
        <f>[1]luglio2011!$AT28</f>
        <v>17.179166666666671</v>
      </c>
      <c r="C27" s="11">
        <f>[1]luglio2011!$AR28</f>
        <v>22.1</v>
      </c>
      <c r="D27" s="11">
        <f>[1]luglio2011!$AP28</f>
        <v>13.3</v>
      </c>
      <c r="E27" s="11">
        <f>[1]luglio2011!$BN28</f>
        <v>12.6</v>
      </c>
      <c r="F27" s="12">
        <f>[1]luglio2011!$BO28</f>
        <v>0</v>
      </c>
      <c r="G27" s="13">
        <f>[1]luglio2011!$BT28</f>
        <v>20.9</v>
      </c>
      <c r="H27" s="14" t="str">
        <f>[1]luglio2011!$BU28</f>
        <v>ENE</v>
      </c>
      <c r="I27" s="13">
        <f>[1]luglio2011!$BW28</f>
        <v>2.9999999999999987</v>
      </c>
      <c r="J27" s="15" t="str">
        <f>[1]luglio2011!$BX28</f>
        <v>WNW</v>
      </c>
      <c r="K27" s="16">
        <f>[1]luglio2011!$CA28</f>
        <v>297</v>
      </c>
      <c r="L27" s="17">
        <f>[1]luglio2011!$CB28</f>
        <v>1171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08">
        <v>19</v>
      </c>
      <c r="B28" s="11">
        <f>[1]luglio2011!$AT29</f>
        <v>14.391666666666667</v>
      </c>
      <c r="C28" s="11">
        <f>[1]luglio2011!$AR29</f>
        <v>16.5</v>
      </c>
      <c r="D28" s="11">
        <f>[1]luglio2011!$AP29</f>
        <v>12</v>
      </c>
      <c r="E28" s="11">
        <f>[1]luglio2011!$BN29</f>
        <v>42.599999999999994</v>
      </c>
      <c r="F28" s="12">
        <f>[1]luglio2011!$BO29</f>
        <v>0</v>
      </c>
      <c r="G28" s="13">
        <f>[1]luglio2011!$BT29</f>
        <v>19.3</v>
      </c>
      <c r="H28" s="14" t="str">
        <f>[1]luglio2011!$BU29</f>
        <v>W</v>
      </c>
      <c r="I28" s="13">
        <f>[1]luglio2011!$BW29</f>
        <v>2.2333333333333329</v>
      </c>
      <c r="J28" s="15" t="str">
        <f>[1]luglio2011!$BX29</f>
        <v>W</v>
      </c>
      <c r="K28" s="16">
        <f>[1]luglio2011!$CA29</f>
        <v>78</v>
      </c>
      <c r="L28" s="17">
        <f>[1]luglio2011!$CB29</f>
        <v>323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08">
        <v>20</v>
      </c>
      <c r="B29" s="11">
        <f>[1]luglio2011!$AT30</f>
        <v>16.883333333333333</v>
      </c>
      <c r="C29" s="11">
        <f>[1]luglio2011!$AR30</f>
        <v>24.4</v>
      </c>
      <c r="D29" s="11">
        <f>[1]luglio2011!$AP30</f>
        <v>9.4</v>
      </c>
      <c r="E29" s="11">
        <f>[1]luglio2011!$BN30</f>
        <v>0.2</v>
      </c>
      <c r="F29" s="12">
        <f>[1]luglio2011!$BO30</f>
        <v>0</v>
      </c>
      <c r="G29" s="13">
        <f>[1]luglio2011!$BT30</f>
        <v>22.5</v>
      </c>
      <c r="H29" s="14" t="str">
        <f>[1]luglio2011!$BU30</f>
        <v>E</v>
      </c>
      <c r="I29" s="13">
        <f>[1]luglio2011!$BW30</f>
        <v>3.7666666666666644</v>
      </c>
      <c r="J29" s="15" t="str">
        <f>[1]luglio2011!$BX30</f>
        <v>W</v>
      </c>
      <c r="K29" s="16">
        <f>[1]luglio2011!$CA30</f>
        <v>484</v>
      </c>
      <c r="L29" s="17">
        <f>[1]luglio2011!$CB30</f>
        <v>1016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08">
        <v>21</v>
      </c>
      <c r="B30" s="11">
        <f>[1]luglio2011!$AT31</f>
        <v>17.754166666666674</v>
      </c>
      <c r="C30" s="11">
        <f>[1]luglio2011!$AR31</f>
        <v>25.3</v>
      </c>
      <c r="D30" s="11">
        <f>[1]luglio2011!$AP31</f>
        <v>10.4</v>
      </c>
      <c r="E30" s="11">
        <f>[1]luglio2011!$BN31</f>
        <v>0</v>
      </c>
      <c r="F30" s="12">
        <f>[1]luglio2011!$BO31</f>
        <v>0</v>
      </c>
      <c r="G30" s="13">
        <f>[1]luglio2011!$BT31</f>
        <v>24.1</v>
      </c>
      <c r="H30" s="14" t="str">
        <f>[1]luglio2011!$BU31</f>
        <v>ENE</v>
      </c>
      <c r="I30" s="13">
        <f>[1]luglio2011!$BW31</f>
        <v>4.5000000000000018</v>
      </c>
      <c r="J30" s="15" t="str">
        <f>[1]luglio2011!$BX31</f>
        <v>W</v>
      </c>
      <c r="K30" s="16">
        <f>[1]luglio2011!$CA31</f>
        <v>470</v>
      </c>
      <c r="L30" s="17">
        <f>[1]luglio2011!$CB31</f>
        <v>1090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08">
        <v>22</v>
      </c>
      <c r="B31" s="11">
        <f>[1]luglio2011!$AT32</f>
        <v>18.881250000000005</v>
      </c>
      <c r="C31" s="11">
        <f>[1]luglio2011!$AR32</f>
        <v>25.2</v>
      </c>
      <c r="D31" s="11">
        <f>[1]luglio2011!$AP32</f>
        <v>11.2</v>
      </c>
      <c r="E31" s="11">
        <f>[1]luglio2011!$BN32</f>
        <v>0</v>
      </c>
      <c r="F31" s="12">
        <f>[1]luglio2011!$BO32</f>
        <v>0</v>
      </c>
      <c r="G31" s="13">
        <f>[1]luglio2011!$BT32</f>
        <v>19.3</v>
      </c>
      <c r="H31" s="14" t="str">
        <f>[1]luglio2011!$BU32</f>
        <v>SSE</v>
      </c>
      <c r="I31" s="13">
        <f>[1]luglio2011!$BW32</f>
        <v>4.3000000000000016</v>
      </c>
      <c r="J31" s="15" t="str">
        <f>[1]luglio2011!$BX32</f>
        <v>W</v>
      </c>
      <c r="K31" s="16">
        <f>[1]luglio2011!$CA32</f>
        <v>464</v>
      </c>
      <c r="L31" s="17">
        <f>[1]luglio2011!$CB32</f>
        <v>888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08">
        <v>23</v>
      </c>
      <c r="B32" s="11">
        <f>[1]luglio2011!$AT33</f>
        <v>17.356249999999999</v>
      </c>
      <c r="C32" s="11">
        <f>[1]luglio2011!$AR33</f>
        <v>22.3</v>
      </c>
      <c r="D32" s="11">
        <f>[1]luglio2011!$AP33</f>
        <v>12.9</v>
      </c>
      <c r="E32" s="11">
        <f>[1]luglio2011!$BN33</f>
        <v>4</v>
      </c>
      <c r="F32" s="12">
        <f>[1]luglio2011!$BO33</f>
        <v>0</v>
      </c>
      <c r="G32" s="13">
        <f>[1]luglio2011!$BT33</f>
        <v>20.9</v>
      </c>
      <c r="H32" s="14" t="str">
        <f>[1]luglio2011!$BU33</f>
        <v>ENE</v>
      </c>
      <c r="I32" s="13">
        <f>[1]luglio2011!$BW33</f>
        <v>3.1666666666666661</v>
      </c>
      <c r="J32" s="15" t="str">
        <f>[1]luglio2011!$BX33</f>
        <v>W</v>
      </c>
      <c r="K32" s="16">
        <f>[1]luglio2011!$CA33</f>
        <v>331</v>
      </c>
      <c r="L32" s="17">
        <f>[1]luglio2011!$CB33</f>
        <v>1222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08">
        <v>24</v>
      </c>
      <c r="B33" s="11">
        <f>[1]luglio2011!$AT34</f>
        <v>17.572916666666668</v>
      </c>
      <c r="C33" s="11">
        <f>[1]luglio2011!$AR34</f>
        <v>23</v>
      </c>
      <c r="D33" s="11">
        <f>[1]luglio2011!$AP34</f>
        <v>12.4</v>
      </c>
      <c r="E33" s="11">
        <f>[1]luglio2011!$BN34</f>
        <v>0</v>
      </c>
      <c r="F33" s="12">
        <f>[1]luglio2011!$BO34</f>
        <v>0</v>
      </c>
      <c r="G33" s="13">
        <f>[1]luglio2011!$BT34</f>
        <v>20.9</v>
      </c>
      <c r="H33" s="14" t="str">
        <f>[1]luglio2011!$BU34</f>
        <v>E</v>
      </c>
      <c r="I33" s="13">
        <f>[1]luglio2011!$BW34</f>
        <v>4.2333333333333334</v>
      </c>
      <c r="J33" s="15" t="str">
        <f>[1]luglio2011!$BX34</f>
        <v>W</v>
      </c>
      <c r="K33" s="16">
        <f>[1]luglio2011!$CA34</f>
        <v>505</v>
      </c>
      <c r="L33" s="17">
        <f>[1]luglio2011!$CB34</f>
        <v>1013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08">
        <v>25</v>
      </c>
      <c r="B34" s="11">
        <f>[1]luglio2011!$AT35</f>
        <v>16.083333333333332</v>
      </c>
      <c r="C34" s="11">
        <f>[1]luglio2011!$AR35</f>
        <v>21.6</v>
      </c>
      <c r="D34" s="11">
        <f>[1]luglio2011!$AP35</f>
        <v>9.6</v>
      </c>
      <c r="E34" s="11">
        <f>[1]luglio2011!$BN35</f>
        <v>0</v>
      </c>
      <c r="F34" s="12">
        <f>[1]luglio2011!$BO35</f>
        <v>0</v>
      </c>
      <c r="G34" s="13">
        <f>[1]luglio2011!$BT35</f>
        <v>24.1</v>
      </c>
      <c r="H34" s="14" t="str">
        <f>[1]luglio2011!$BU35</f>
        <v>SE</v>
      </c>
      <c r="I34" s="13">
        <f>[1]luglio2011!$BW35</f>
        <v>3.4999999999999982</v>
      </c>
      <c r="J34" s="15" t="str">
        <f>[1]luglio2011!$BX35</f>
        <v>WNW</v>
      </c>
      <c r="K34" s="16">
        <f>[1]luglio2011!$CA35</f>
        <v>399</v>
      </c>
      <c r="L34" s="17">
        <f>[1]luglio2011!$CB35</f>
        <v>1065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08">
        <v>26</v>
      </c>
      <c r="B35" s="11">
        <f>[1]luglio2011!$AT36</f>
        <v>16.904166666666665</v>
      </c>
      <c r="C35" s="11">
        <f>[1]luglio2011!$AR36</f>
        <v>21.9</v>
      </c>
      <c r="D35" s="11">
        <f>[1]luglio2011!$AP36</f>
        <v>11.9</v>
      </c>
      <c r="E35" s="11">
        <f>[1]luglio2011!$BN36</f>
        <v>0</v>
      </c>
      <c r="F35" s="12">
        <f>[1]luglio2011!$BO36</f>
        <v>0</v>
      </c>
      <c r="G35" s="13">
        <f>[1]luglio2011!$BT36</f>
        <v>17.7</v>
      </c>
      <c r="H35" s="14" t="str">
        <f>[1]luglio2011!$BU36</f>
        <v>NW</v>
      </c>
      <c r="I35" s="13">
        <f>[1]luglio2011!$BW36</f>
        <v>2.5999999999999992</v>
      </c>
      <c r="J35" s="15" t="str">
        <f>[1]luglio2011!$BX36</f>
        <v>W</v>
      </c>
      <c r="K35" s="16">
        <f>[1]luglio2011!$CA36</f>
        <v>248</v>
      </c>
      <c r="L35" s="17">
        <f>[1]luglio2011!$CB36</f>
        <v>1097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08">
        <v>27</v>
      </c>
      <c r="B36" s="11">
        <f>[1]luglio2011!$AT37</f>
        <v>15.499999999999998</v>
      </c>
      <c r="C36" s="11">
        <f>[1]luglio2011!$AR37</f>
        <v>19.399999999999999</v>
      </c>
      <c r="D36" s="11">
        <f>[1]luglio2011!$AP37</f>
        <v>13.2</v>
      </c>
      <c r="E36" s="11">
        <f>[1]luglio2011!$BN37</f>
        <v>16.999999999999996</v>
      </c>
      <c r="F36" s="12">
        <f>[1]luglio2011!$BO37</f>
        <v>0</v>
      </c>
      <c r="G36" s="13">
        <f>[1]luglio2011!$BT37</f>
        <v>17.7</v>
      </c>
      <c r="H36" s="14" t="str">
        <f>[1]luglio2011!$BU37</f>
        <v>WNW</v>
      </c>
      <c r="I36" s="13">
        <f>[1]luglio2011!$BW37</f>
        <v>2.1999999999999984</v>
      </c>
      <c r="J36" s="15" t="str">
        <f>[1]luglio2011!$BX37</f>
        <v>W</v>
      </c>
      <c r="K36" s="16">
        <f>[1]luglio2011!$CA37</f>
        <v>104</v>
      </c>
      <c r="L36" s="17">
        <f>[1]luglio2011!$CB37</f>
        <v>390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08">
        <v>28</v>
      </c>
      <c r="B37" s="11">
        <f>[1]luglio2011!$AT38</f>
        <v>17.679166666666664</v>
      </c>
      <c r="C37" s="11">
        <f>[1]luglio2011!$AR38</f>
        <v>23.6</v>
      </c>
      <c r="D37" s="11">
        <f>[1]luglio2011!$AP38</f>
        <v>12.7</v>
      </c>
      <c r="E37" s="11">
        <f>[1]luglio2011!$BN38</f>
        <v>0.4</v>
      </c>
      <c r="F37" s="12">
        <f>[1]luglio2011!$BO38</f>
        <v>0</v>
      </c>
      <c r="G37" s="13">
        <f>[1]luglio2011!$BT38</f>
        <v>25.7</v>
      </c>
      <c r="H37" s="14" t="str">
        <f>[1]luglio2011!$BU38</f>
        <v>SE</v>
      </c>
      <c r="I37" s="13">
        <f>[1]luglio2011!$BW38</f>
        <v>3.1333333333333315</v>
      </c>
      <c r="J37" s="15" t="str">
        <f>[1]luglio2011!$BX38</f>
        <v>W</v>
      </c>
      <c r="K37" s="16">
        <f>[1]luglio2011!$CA38</f>
        <v>406</v>
      </c>
      <c r="L37" s="17">
        <f>[1]luglio2011!$CB38</f>
        <v>1072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08">
        <v>29</v>
      </c>
      <c r="B38" s="11">
        <f>[1]luglio2011!$AT39</f>
        <v>19.329166666666662</v>
      </c>
      <c r="C38" s="11">
        <f>[1]luglio2011!$AR39</f>
        <v>26</v>
      </c>
      <c r="D38" s="11">
        <f>[1]luglio2011!$AP39</f>
        <v>13.3</v>
      </c>
      <c r="E38" s="11">
        <f>[1]luglio2011!$BN39</f>
        <v>0</v>
      </c>
      <c r="F38" s="12">
        <f>[1]luglio2011!$BO39</f>
        <v>0</v>
      </c>
      <c r="G38" s="13">
        <f>[1]luglio2011!$BT39</f>
        <v>19.3</v>
      </c>
      <c r="H38" s="14" t="str">
        <f>[1]luglio2011!$BU39</f>
        <v>ESE</v>
      </c>
      <c r="I38" s="13">
        <f>[1]luglio2011!$BW39</f>
        <v>2.9</v>
      </c>
      <c r="J38" s="15" t="str">
        <f>[1]luglio2011!$BX39</f>
        <v>W</v>
      </c>
      <c r="K38" s="16">
        <f>[1]luglio2011!$CA39</f>
        <v>451</v>
      </c>
      <c r="L38" s="17">
        <f>[1]luglio2011!$CB39</f>
        <v>875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08">
        <v>30</v>
      </c>
      <c r="B39" s="11">
        <f>[1]luglio2011!$AT40</f>
        <v>20.043749999999999</v>
      </c>
      <c r="C39" s="11">
        <f>[1]luglio2011!$AR40</f>
        <v>26.3</v>
      </c>
      <c r="D39" s="11">
        <f>[1]luglio2011!$AP40</f>
        <v>14.4</v>
      </c>
      <c r="E39" s="11">
        <f>[1]luglio2011!$BN40</f>
        <v>0.60000000000000009</v>
      </c>
      <c r="F39" s="12">
        <f>[1]luglio2011!$BO40</f>
        <v>0</v>
      </c>
      <c r="G39" s="13">
        <f>[1]luglio2011!$BT40</f>
        <v>19.3</v>
      </c>
      <c r="H39" s="14" t="str">
        <f>[1]luglio2011!$BU40</f>
        <v>W</v>
      </c>
      <c r="I39" s="13">
        <f>[1]luglio2011!$BW40</f>
        <v>4.2666666666666648</v>
      </c>
      <c r="J39" s="15" t="str">
        <f>[1]luglio2011!$BX40</f>
        <v>W</v>
      </c>
      <c r="K39" s="16">
        <f>[1]luglio2011!$CA40</f>
        <v>406</v>
      </c>
      <c r="L39" s="17">
        <f>[1]luglio2011!$CB40</f>
        <v>1048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08">
        <v>31</v>
      </c>
      <c r="B40" s="11">
        <f>[1]luglio2011!$AT41</f>
        <v>19.620833333333334</v>
      </c>
      <c r="C40" s="11">
        <f>[1]luglio2011!$AR41</f>
        <v>25.1</v>
      </c>
      <c r="D40" s="11">
        <f>[1]luglio2011!$AP41</f>
        <v>14.7</v>
      </c>
      <c r="E40" s="11">
        <f>[1]luglio2011!$BN41</f>
        <v>0.4</v>
      </c>
      <c r="F40" s="12">
        <f>[1]luglio2011!$BO41</f>
        <v>0</v>
      </c>
      <c r="G40" s="13">
        <f>[1]luglio2011!$BT41</f>
        <v>19.3</v>
      </c>
      <c r="H40" s="14" t="str">
        <f>[1]luglio2011!$BU41</f>
        <v>SE</v>
      </c>
      <c r="I40" s="13">
        <f>[1]luglio2011!$BW41</f>
        <v>3.8333333333333308</v>
      </c>
      <c r="J40" s="15" t="str">
        <f>[1]luglio2011!$BX41</f>
        <v>W</v>
      </c>
      <c r="K40" s="16">
        <f>[1]luglio2011!$CA41</f>
        <v>438</v>
      </c>
      <c r="L40" s="17">
        <f>[1]luglio2011!$CB41</f>
        <v>1051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08" t="s">
        <v>26</v>
      </c>
      <c r="B42" s="11">
        <f>AVERAGE(B10:B40)</f>
        <v>18.848655913978494</v>
      </c>
      <c r="C42" s="11">
        <f>AVERAGE(C10:C40)</f>
        <v>24.051612903225806</v>
      </c>
      <c r="D42" s="11">
        <f>AVERAGE(D10:D40)</f>
        <v>13.880645161290319</v>
      </c>
      <c r="E42" s="11">
        <f>SUM(E10:E40)</f>
        <v>332.2</v>
      </c>
      <c r="F42" s="12">
        <f>SUM(F10:F40)</f>
        <v>0</v>
      </c>
      <c r="G42" s="11">
        <f>AVERAGE(G10:G40)</f>
        <v>22.1</v>
      </c>
      <c r="H42" s="10"/>
      <c r="I42" s="11">
        <f>AVERAGE(I10:I40)</f>
        <v>3.4457661290322581</v>
      </c>
      <c r="J42" s="10"/>
      <c r="K42" s="16">
        <f>AVERAGE(K10:K40)</f>
        <v>326.80645161290323</v>
      </c>
      <c r="L42" s="17">
        <f>AVERAGE(L10:L40)</f>
        <v>938.83870967741939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08" t="s">
        <v>27</v>
      </c>
      <c r="B43" s="11">
        <f t="shared" ref="B43:G43" si="0">MAX(B10:B40)</f>
        <v>22.583333333333339</v>
      </c>
      <c r="C43" s="11">
        <f t="shared" si="0"/>
        <v>28.8</v>
      </c>
      <c r="D43" s="11">
        <f t="shared" si="0"/>
        <v>17.8</v>
      </c>
      <c r="E43" s="11">
        <f t="shared" si="0"/>
        <v>88.8</v>
      </c>
      <c r="F43" s="12">
        <f t="shared" si="0"/>
        <v>0</v>
      </c>
      <c r="G43" s="11">
        <f t="shared" si="0"/>
        <v>61.2</v>
      </c>
      <c r="H43" s="10"/>
      <c r="I43" s="11">
        <f>MAX(I10:I40)</f>
        <v>5.6791666666666663</v>
      </c>
      <c r="J43" s="10"/>
      <c r="K43" s="16">
        <f>MAX(K10:K40)</f>
        <v>505</v>
      </c>
      <c r="L43" s="17">
        <f>MAX(L10:L40)</f>
        <v>1222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08" t="s">
        <v>28</v>
      </c>
      <c r="B44" s="11">
        <f t="shared" ref="B44:G44" si="1">MIN(B10:B40)</f>
        <v>14.391666666666667</v>
      </c>
      <c r="C44" s="11">
        <f t="shared" si="1"/>
        <v>16.5</v>
      </c>
      <c r="D44" s="11">
        <f t="shared" si="1"/>
        <v>9.4</v>
      </c>
      <c r="E44" s="11">
        <f t="shared" si="1"/>
        <v>0</v>
      </c>
      <c r="F44" s="12">
        <f t="shared" si="1"/>
        <v>0</v>
      </c>
      <c r="G44" s="11">
        <f t="shared" si="1"/>
        <v>12.9</v>
      </c>
      <c r="H44" s="10"/>
      <c r="I44" s="11">
        <f>MIN(I10:I40)</f>
        <v>1.0666666666666671</v>
      </c>
      <c r="J44" s="10"/>
      <c r="K44" s="16">
        <f>MIN(K10:K40)</f>
        <v>57</v>
      </c>
      <c r="L44" s="17">
        <f>MIN(L10:L40)</f>
        <v>323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[1]luglio2011!$BU$48</f>
        <v>61.2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[1]luglio2011!$AQ$57</f>
        <v>18.848655913978494</v>
      </c>
      <c r="D50" s="10"/>
      <c r="E50" s="9" t="s">
        <v>35</v>
      </c>
      <c r="F50" s="10"/>
      <c r="G50" s="13">
        <f>E42</f>
        <v>332.2</v>
      </c>
      <c r="H50" s="10"/>
      <c r="I50" s="10"/>
      <c r="J50" s="10"/>
      <c r="K50" s="9" t="s">
        <v>14</v>
      </c>
      <c r="L50" s="18">
        <f>[1]luglio2011!$BU$49</f>
        <v>40737</v>
      </c>
      <c r="M50" s="10"/>
      <c r="N50" s="108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[1]luglio2011!$AX$57</f>
        <v>11.521604765562136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[1]luglio2011!$BU$50</f>
        <v>17:30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[1]luglio2011!$AQ$56</f>
        <v>24.051612903225806</v>
      </c>
      <c r="D52" s="10"/>
      <c r="E52" s="9" t="s">
        <v>40</v>
      </c>
      <c r="F52" s="10"/>
      <c r="G52" s="13">
        <f>E43</f>
        <v>88.8</v>
      </c>
      <c r="H52" s="29">
        <f>[1]luglio2011!$AR$61</f>
        <v>40730</v>
      </c>
      <c r="I52" s="10"/>
      <c r="J52" s="10"/>
      <c r="K52" s="9" t="s">
        <v>41</v>
      </c>
      <c r="L52" s="14" t="str">
        <f>[1]luglio2011!$BU$51</f>
        <v>SW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[1]luglio2011!$AQ$55</f>
        <v>13.880645161290319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[1]luglio2011!$AQ$50</f>
        <v>22.583333333333339</v>
      </c>
      <c r="D54" s="29">
        <f>[1]luglio2011!$AR$50</f>
        <v>40736</v>
      </c>
      <c r="E54" s="9" t="s">
        <v>45</v>
      </c>
      <c r="F54" s="10"/>
      <c r="G54" s="17">
        <f>[1]luglio2011!$AQ$66</f>
        <v>18</v>
      </c>
      <c r="H54" s="10"/>
      <c r="I54" s="10"/>
      <c r="J54" s="4" t="s">
        <v>46</v>
      </c>
      <c r="K54" s="9" t="s">
        <v>33</v>
      </c>
      <c r="L54" s="14">
        <f>I42</f>
        <v>3.4457661290322581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[1]luglio2011!$AQ$49</f>
        <v>14.391666666666667</v>
      </c>
      <c r="D55" s="29">
        <f>[1]luglio2011!$AR$49</f>
        <v>40743</v>
      </c>
      <c r="E55" s="9" t="s">
        <v>48</v>
      </c>
      <c r="F55" s="10"/>
      <c r="G55" s="20">
        <f>[1]luglio2011!$AQ$65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[1]luglio2011!$AQ$48</f>
        <v>28.8</v>
      </c>
      <c r="D56" s="29">
        <f>[1]luglio2011!$AR$48</f>
        <v>40736</v>
      </c>
      <c r="E56" s="10"/>
      <c r="F56" s="10"/>
      <c r="G56" s="10"/>
      <c r="H56" s="10"/>
      <c r="I56" s="10"/>
      <c r="J56" s="4" t="s">
        <v>50</v>
      </c>
      <c r="K56" s="10"/>
      <c r="L56" s="14" t="str">
        <f>[1]luglio2011!$BW$55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[1]luglio2011!$AQ$47</f>
        <v>9.4</v>
      </c>
      <c r="D57" s="29">
        <f>[1]luglio2011!$AR$47</f>
        <v>40744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[1]luglio2011!$AQ$63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138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08">
        <v>2011</v>
      </c>
      <c r="D63" s="108">
        <v>2010</v>
      </c>
      <c r="E63" s="108">
        <v>2009</v>
      </c>
      <c r="F63" s="108">
        <v>2008</v>
      </c>
      <c r="G63" s="108">
        <v>2007</v>
      </c>
      <c r="H63" s="108">
        <v>2006</v>
      </c>
      <c r="I63" s="108">
        <v>2005</v>
      </c>
      <c r="J63" s="108">
        <v>2004</v>
      </c>
      <c r="K63" s="108">
        <v>2003</v>
      </c>
      <c r="L63" s="108">
        <v>2002</v>
      </c>
      <c r="M63" s="108">
        <v>2001</v>
      </c>
      <c r="N63" s="108">
        <v>2000</v>
      </c>
      <c r="O63" s="108">
        <v>1999</v>
      </c>
      <c r="P63" s="108">
        <v>1998</v>
      </c>
      <c r="Q63" s="108">
        <v>1997</v>
      </c>
      <c r="R63" s="108">
        <v>1996</v>
      </c>
      <c r="S63" s="108">
        <v>1995</v>
      </c>
      <c r="T63" s="108">
        <v>1994</v>
      </c>
      <c r="U63" s="108">
        <v>1993</v>
      </c>
      <c r="V63" s="108">
        <v>1992</v>
      </c>
      <c r="W63" s="108">
        <v>1991</v>
      </c>
      <c r="X63" s="108">
        <v>1990</v>
      </c>
      <c r="Y63" s="108">
        <v>1989</v>
      </c>
      <c r="Z63" s="108" t="s">
        <v>56</v>
      </c>
    </row>
    <row r="64" spans="1:26">
      <c r="A64" s="4" t="s">
        <v>57</v>
      </c>
      <c r="B64" s="10"/>
      <c r="C64" s="11">
        <f>[1]luglio2011!$AT$43</f>
        <v>18.848655913978494</v>
      </c>
      <c r="D64" s="11">
        <f>[2]luglio2010!$AQ$57</f>
        <v>22.482123655913977</v>
      </c>
      <c r="E64" s="11">
        <f>[3]luglio2009!$D$53</f>
        <v>20.904973118279571</v>
      </c>
      <c r="F64" s="11">
        <f>[4]luglio2008!$D$53</f>
        <v>20.901612903225804</v>
      </c>
      <c r="G64" s="11">
        <f>[5]luglio2007!$D$53</f>
        <v>21.658064516129031</v>
      </c>
      <c r="H64" s="11">
        <f>[6]luglio2006!$D$53</f>
        <v>23.70322580645162</v>
      </c>
      <c r="I64" s="11">
        <f>[7]luglio2005!$D$53</f>
        <v>21.323387096774194</v>
      </c>
      <c r="J64" s="11">
        <f>[8]luglio2004!$D$53</f>
        <v>20.66532258064516</v>
      </c>
      <c r="K64" s="11">
        <f>[9]luglio2003!$D$53</f>
        <v>22.459677419354836</v>
      </c>
      <c r="L64" s="11">
        <f>[10]luglio2002!$D$53</f>
        <v>19.966935483870966</v>
      </c>
      <c r="M64" s="11">
        <f>[11]luglio2001!$D$53</f>
        <v>20.512096774193544</v>
      </c>
      <c r="N64" s="11">
        <f>[12]luglio2000!$D$53</f>
        <v>18.866129032258062</v>
      </c>
      <c r="O64" s="11">
        <f>[13]luglio99!$D$53</f>
        <v>20.955727177419359</v>
      </c>
      <c r="P64" s="11">
        <f>[14]luglio98!$D$53</f>
        <v>20.822580645161292</v>
      </c>
      <c r="Q64" s="11">
        <f>[15]luglio97!$D$51</f>
        <v>19.112903225806452</v>
      </c>
      <c r="R64" s="11">
        <f>[16]luglio96!$D$51</f>
        <v>19.18548387096774</v>
      </c>
      <c r="S64" s="11">
        <f>[17]luglio95!$D$51</f>
        <v>21.95967741935484</v>
      </c>
      <c r="T64" s="11">
        <f>[18]luglio94!$D$51</f>
        <v>22.443548387096776</v>
      </c>
      <c r="U64" s="11">
        <f>[19]luglio93!$D$51</f>
        <v>18.68548387096774</v>
      </c>
      <c r="V64" s="11">
        <f>[20]luglio92!$D$51</f>
        <v>20.056451612903224</v>
      </c>
      <c r="W64" s="11">
        <f>[21]luglio91!$D$51</f>
        <v>22.18548387096774</v>
      </c>
      <c r="X64" s="11">
        <f>[22]luglio90!$D$51</f>
        <v>21.516129032258064</v>
      </c>
      <c r="Y64" s="11"/>
      <c r="Z64" s="11">
        <f>AVERAGE(C64:Y64)</f>
        <v>20.873439700635384</v>
      </c>
    </row>
    <row r="65" spans="1:26">
      <c r="A65" s="4" t="s">
        <v>58</v>
      </c>
      <c r="B65" s="10"/>
      <c r="C65" s="11">
        <f>[1]luglio2011!$AX$57</f>
        <v>11.521604765562136</v>
      </c>
      <c r="D65" s="11">
        <f>[2]luglio2010!$AX$57</f>
        <v>10.544673672531189</v>
      </c>
      <c r="E65" s="11">
        <f>[3]luglio2009!$I$53</f>
        <v>11.514388413097707</v>
      </c>
      <c r="F65" s="11">
        <f>[4]luglio2008!$I$53</f>
        <v>11.551996662958841</v>
      </c>
      <c r="G65" s="11">
        <f>[5]luglio2007!$I$53</f>
        <v>13.052289060785606</v>
      </c>
      <c r="H65" s="11">
        <f>[6]luglio2006!$I$53</f>
        <v>11.26054120035111</v>
      </c>
      <c r="I65" s="11">
        <f>[7]luglio2005!$I$53</f>
        <v>11.126786262892253</v>
      </c>
      <c r="J65" s="11">
        <f>[8]luglio2004!$I$53</f>
        <v>10.811757905609406</v>
      </c>
      <c r="K65" s="11">
        <f>[9]luglio2003!$I$53</f>
        <v>11.853781819179286</v>
      </c>
      <c r="L65" s="11">
        <f>[10]luglio2002!$I$53</f>
        <v>11.440683289444809</v>
      </c>
      <c r="M65" s="11">
        <f>[11]luglio2001!$I$53</f>
        <v>11.319680162387536</v>
      </c>
      <c r="N65" s="11">
        <f>[12]luglio2000!$I$53</f>
        <v>11.329785740770166</v>
      </c>
      <c r="O65" s="11">
        <f>[13]luglio99!$I$53</f>
        <v>11.325320582071539</v>
      </c>
      <c r="P65" s="11">
        <f>[14]luglio98!$I$53</f>
        <v>10.649341672152731</v>
      </c>
      <c r="Q65" s="11">
        <f>[15]luglio97!$I$53</f>
        <v>10.906402238314682</v>
      </c>
      <c r="R65" s="11">
        <f>[16]luglio96!$I$53</f>
        <v>9.8223608241961973</v>
      </c>
      <c r="S65" s="11">
        <f>[17]luglio95!$I$53</f>
        <v>10.264233596664472</v>
      </c>
      <c r="T65" s="11">
        <f>[18]luglio94!$I$53</f>
        <v>10.987280557384244</v>
      </c>
      <c r="U65" s="11">
        <f>[19]luglio93!$I$53</f>
        <v>10.165275949089311</v>
      </c>
      <c r="V65" s="11">
        <f>[20]luglio92!$I$53</f>
        <v>9.995239419460777</v>
      </c>
      <c r="W65" s="11">
        <f>[21]luglio91!$I$53</f>
        <v>10.229723502304148</v>
      </c>
      <c r="X65" s="11">
        <f>[22]luglio90!$I$53</f>
        <v>12.481561334211104</v>
      </c>
      <c r="Y65" s="11"/>
      <c r="Z65" s="11">
        <f t="shared" ref="Z65:Z80" si="2">AVERAGE(C65:Y65)</f>
        <v>11.097941301428149</v>
      </c>
    </row>
    <row r="66" spans="1:26">
      <c r="A66" s="4" t="s">
        <v>59</v>
      </c>
      <c r="B66" s="10"/>
      <c r="C66" s="11">
        <f>[1]luglio2011!$AR$43</f>
        <v>24.051612903225806</v>
      </c>
      <c r="D66" s="11">
        <f>[2]luglio2010!$AR$43</f>
        <v>28.27741935483871</v>
      </c>
      <c r="E66" s="11">
        <f>[3]luglio2009!$D$52</f>
        <v>26.548387096774192</v>
      </c>
      <c r="F66" s="11">
        <f>[4]luglio2008!$D$52</f>
        <v>26.387096774193537</v>
      </c>
      <c r="G66" s="11">
        <f>[5]luglio2007!$D$52</f>
        <v>28.158064516129031</v>
      </c>
      <c r="H66" s="11">
        <f>[6]luglio2006!$D$52</f>
        <v>29.832258064516132</v>
      </c>
      <c r="I66" s="11">
        <f>[7]luglio2005!$D$52</f>
        <v>27.0741935483871</v>
      </c>
      <c r="J66" s="11">
        <f>[8]luglio2004!$D$52</f>
        <v>26.451612903225811</v>
      </c>
      <c r="K66" s="11">
        <f>[9]luglio2003!$D$52</f>
        <v>28.129032258064516</v>
      </c>
      <c r="L66" s="11">
        <f>[10]luglio2002!$D$52</f>
        <v>25.56129032258065</v>
      </c>
      <c r="M66" s="11">
        <f>[11]luglio2001!$D$52</f>
        <v>26.464516129032258</v>
      </c>
      <c r="N66" s="11">
        <f>[12]luglio2000!$D$52</f>
        <v>24.712903225806446</v>
      </c>
      <c r="O66" s="11">
        <f>[13]luglio99!$D$52</f>
        <v>26.56451612903226</v>
      </c>
      <c r="P66" s="11">
        <f>[14]luglio98!$D$52</f>
        <v>27</v>
      </c>
      <c r="Q66" s="11">
        <f>[15]luglio97!$D$50</f>
        <v>25.387096774193548</v>
      </c>
      <c r="R66" s="11">
        <f>[16]luglio96!$D$50</f>
        <v>25</v>
      </c>
      <c r="S66" s="11">
        <f>[17]luglio95!$D$50</f>
        <v>28.387096774193548</v>
      </c>
      <c r="T66" s="11">
        <f>[18]luglio94!$D$50</f>
        <v>29.032258064516128</v>
      </c>
      <c r="U66" s="11">
        <f>[19]luglio93!$D$50</f>
        <v>24.838709677419356</v>
      </c>
      <c r="V66" s="11">
        <f>[20]luglio92!$D$50</f>
        <v>26.096774193548388</v>
      </c>
      <c r="W66" s="11">
        <f>[21]luglio91!$D$50</f>
        <v>28.806451612903224</v>
      </c>
      <c r="X66" s="11">
        <f>[22]luglio90!$D$50</f>
        <v>26.516129032258064</v>
      </c>
      <c r="Y66" s="11"/>
      <c r="Z66" s="11">
        <f t="shared" si="2"/>
        <v>26.785337243401752</v>
      </c>
    </row>
    <row r="67" spans="1:26">
      <c r="A67" s="4" t="s">
        <v>60</v>
      </c>
      <c r="B67" s="10"/>
      <c r="C67" s="11">
        <f>[1]luglio2011!$AP$43</f>
        <v>13.880645161290319</v>
      </c>
      <c r="D67" s="11">
        <f>[2]luglio2010!$AP101</f>
        <v>0</v>
      </c>
      <c r="E67" s="11">
        <f>[3]luglio2009!$D$51</f>
        <v>15.377419354838707</v>
      </c>
      <c r="F67" s="11">
        <f>[4]luglio2008!$D$51</f>
        <v>16.154838709677421</v>
      </c>
      <c r="G67" s="11">
        <f>[5]luglio2007!$D$51</f>
        <v>15.609677419354838</v>
      </c>
      <c r="H67" s="11">
        <f>[6]luglio2006!$D$51</f>
        <v>18.506451612903227</v>
      </c>
      <c r="I67" s="11">
        <f>[7]luglio2005!$D$51</f>
        <v>16.183870967741935</v>
      </c>
      <c r="J67" s="11">
        <f>[8]luglio2004!$D$51</f>
        <v>15.454838709677421</v>
      </c>
      <c r="K67" s="11">
        <f>[9]luglio2003!$D$51</f>
        <v>17.454838709677418</v>
      </c>
      <c r="L67" s="11">
        <f>[10]luglio2002!$D$51</f>
        <v>15.187096774193549</v>
      </c>
      <c r="M67" s="11">
        <f>[11]luglio2001!$D$51</f>
        <v>15.529032258064515</v>
      </c>
      <c r="N67" s="11">
        <f>[12]luglio2000!$D$51</f>
        <v>14.012903225806451</v>
      </c>
      <c r="O67" s="11">
        <f>[13]luglio99!$D$51</f>
        <v>16.067741935483873</v>
      </c>
      <c r="P67" s="11">
        <f>[14]luglio98!$D$51</f>
        <v>15.129032258064516</v>
      </c>
      <c r="Q67" s="11">
        <f>[15]luglio97!$D$49</f>
        <v>13.225806451612904</v>
      </c>
      <c r="R67" s="11">
        <f>[16]luglio96!$D$49</f>
        <v>13.612903225806452</v>
      </c>
      <c r="S67" s="11">
        <f>[17]luglio95!$D$49</f>
        <v>16.451612903225808</v>
      </c>
      <c r="T67" s="11">
        <f>[18]luglio94!$D$49</f>
        <v>16.612903225806452</v>
      </c>
      <c r="U67" s="11">
        <f>[19]luglio93!$D$49</f>
        <v>12.870967741935484</v>
      </c>
      <c r="V67" s="11">
        <f>[20]luglio92!$D$49</f>
        <v>14.709677419354838</v>
      </c>
      <c r="W67" s="11">
        <f>[21]luglio91!$D$49</f>
        <v>16.161290322580644</v>
      </c>
      <c r="X67" s="11">
        <f>[22]luglio90!$D$49</f>
        <v>16.516129032258064</v>
      </c>
      <c r="Y67" s="11"/>
      <c r="Z67" s="11">
        <f t="shared" si="2"/>
        <v>14.759530791788855</v>
      </c>
    </row>
    <row r="68" spans="1:26">
      <c r="A68" s="4" t="s">
        <v>61</v>
      </c>
      <c r="B68" s="10"/>
      <c r="C68" s="11">
        <f>[1]luglio2011!$AR$44</f>
        <v>28.8</v>
      </c>
      <c r="D68" s="11">
        <f>[2]luglio2010!$AR$44</f>
        <v>31.1</v>
      </c>
      <c r="E68" s="11">
        <f>[3]luglio2009!$D$44</f>
        <v>30.5</v>
      </c>
      <c r="F68" s="11">
        <f>[4]luglio2008!$D$44</f>
        <v>30.1</v>
      </c>
      <c r="G68" s="11">
        <f>[5]luglio2007!$D$44</f>
        <v>33.200000000000003</v>
      </c>
      <c r="H68" s="11">
        <f>[6]luglio2006!$D$44</f>
        <v>33.799999999999997</v>
      </c>
      <c r="I68" s="11">
        <f>[7]luglio2005!$D$44</f>
        <v>31.2</v>
      </c>
      <c r="J68" s="11">
        <f>[8]luglio2004!$D$44</f>
        <v>32</v>
      </c>
      <c r="K68" s="11">
        <f>[9]luglio2003!$D$44</f>
        <v>31.8</v>
      </c>
      <c r="L68" s="11">
        <f>[10]luglio2002!$D$44</f>
        <v>30.2</v>
      </c>
      <c r="M68" s="11">
        <f>[11]luglio2001!$D$44</f>
        <v>30.9</v>
      </c>
      <c r="N68" s="11">
        <f>[12]luglio2000!$D$44</f>
        <v>29.4</v>
      </c>
      <c r="O68" s="11">
        <f>[13]luglio99!$D$44</f>
        <v>29.3</v>
      </c>
      <c r="P68" s="11">
        <f>[14]luglio98!$D$44</f>
        <v>32</v>
      </c>
      <c r="Q68" s="11">
        <f>[15]luglio97!$D$44</f>
        <v>31</v>
      </c>
      <c r="R68" s="11">
        <f>[16]luglio96!$D$44</f>
        <v>30</v>
      </c>
      <c r="S68" s="11">
        <f>[17]luglio95!$D$44</f>
        <v>32</v>
      </c>
      <c r="T68" s="11">
        <f>[18]luglio94!$D$44</f>
        <v>32</v>
      </c>
      <c r="U68" s="11">
        <f>[19]luglio93!$D$44</f>
        <v>30</v>
      </c>
      <c r="V68" s="11">
        <f>[20]luglio92!$D$44</f>
        <v>32</v>
      </c>
      <c r="W68" s="11">
        <f>[21]luglio91!$D$44</f>
        <v>32</v>
      </c>
      <c r="X68" s="11">
        <f>[22]luglio90!$D$44</f>
        <v>30</v>
      </c>
      <c r="Y68" s="11"/>
      <c r="Z68" s="11">
        <f t="shared" si="2"/>
        <v>31.059090909090909</v>
      </c>
    </row>
    <row r="69" spans="1:26">
      <c r="A69" s="4" t="s">
        <v>62</v>
      </c>
      <c r="B69" s="10"/>
      <c r="C69" s="11">
        <f>[1]luglio2011!$AP$45</f>
        <v>9.4</v>
      </c>
      <c r="D69" s="11">
        <f>[2]luglio2010!$AP$45</f>
        <v>12.6</v>
      </c>
      <c r="E69" s="11">
        <f>[3]luglio2009!$D$43</f>
        <v>9.6999999999999993</v>
      </c>
      <c r="F69" s="11">
        <f>[4]luglio2008!$D$43</f>
        <v>11.1</v>
      </c>
      <c r="G69" s="11">
        <f>[5]luglio2007!$D$43</f>
        <v>9.6999999999999993</v>
      </c>
      <c r="H69" s="11">
        <f>[6]luglio2006!$D$43</f>
        <v>14</v>
      </c>
      <c r="I69" s="11">
        <f>[7]luglio2005!$D$43</f>
        <v>11.1</v>
      </c>
      <c r="J69" s="11">
        <f>[8]luglio2004!$D$43</f>
        <v>9.1</v>
      </c>
      <c r="K69" s="11">
        <f>[9]luglio2003!$D$43</f>
        <v>11.4</v>
      </c>
      <c r="L69" s="11">
        <f>[10]luglio2002!$D$43</f>
        <v>10.9</v>
      </c>
      <c r="M69" s="11">
        <f>[11]luglio2001!$D$43</f>
        <v>10.4</v>
      </c>
      <c r="N69" s="11">
        <f>[12]luglio2000!$D$43</f>
        <v>7.9</v>
      </c>
      <c r="O69" s="11">
        <f>[13]luglio99!$D$43</f>
        <v>11.7</v>
      </c>
      <c r="P69" s="11">
        <f>[14]luglio98!$D$43</f>
        <v>9</v>
      </c>
      <c r="Q69" s="11">
        <f>[15]luglio97!$D$43</f>
        <v>8</v>
      </c>
      <c r="R69" s="11">
        <f>[16]luglio96!$D$43</f>
        <v>7</v>
      </c>
      <c r="S69" s="11">
        <f>[17]luglio95!$D$43</f>
        <v>10</v>
      </c>
      <c r="T69" s="11">
        <f>[18]luglio94!$D$43</f>
        <v>14</v>
      </c>
      <c r="U69" s="11">
        <f>[19]luglio93!$D$43</f>
        <v>7</v>
      </c>
      <c r="V69" s="11">
        <f>[20]luglio92!$D$43</f>
        <v>9</v>
      </c>
      <c r="W69" s="11">
        <f>[21]luglio91!$D$43</f>
        <v>8</v>
      </c>
      <c r="X69" s="11">
        <f>[22]luglio90!$D$43</f>
        <v>12</v>
      </c>
      <c r="Y69" s="11"/>
      <c r="Z69" s="11">
        <f t="shared" si="2"/>
        <v>10.136363636363637</v>
      </c>
    </row>
    <row r="70" spans="1:26">
      <c r="A70" s="4" t="s">
        <v>63</v>
      </c>
      <c r="B70" s="10"/>
      <c r="C70" s="11">
        <f>[1]luglio2011!$AU$43</f>
        <v>10.170967741935481</v>
      </c>
      <c r="D70" s="11">
        <f>[2]luglio2010!$AU$43</f>
        <v>11.122580645161294</v>
      </c>
      <c r="E70" s="11">
        <f>[3]luglio2009!$D$54</f>
        <v>11.170967741935485</v>
      </c>
      <c r="F70" s="11">
        <f>[4]luglio2008!$D$54</f>
        <v>10.232258064516127</v>
      </c>
      <c r="G70" s="11">
        <f>[5]luglio2007!$D$54</f>
        <v>12.548387096774194</v>
      </c>
      <c r="H70" s="11">
        <f>[6]luglio2006!$D$54</f>
        <v>11.325806451612902</v>
      </c>
      <c r="I70" s="11">
        <f>[7]luglio2005!$D$54</f>
        <v>10.89032258064516</v>
      </c>
      <c r="J70" s="11">
        <f>[8]luglio2004!$D$54</f>
        <v>10.996774193548385</v>
      </c>
      <c r="K70" s="11">
        <f>[9]luglio2003!$D$54</f>
        <v>10.6741935483871</v>
      </c>
      <c r="L70" s="11">
        <f>[10]luglio2002!$D$54</f>
        <v>10.374193548387096</v>
      </c>
      <c r="M70" s="11">
        <f>[11]luglio2001!$D$54</f>
        <v>10.935483870967742</v>
      </c>
      <c r="N70" s="11">
        <f>[12]luglio2000!$D$54</f>
        <v>10.7</v>
      </c>
      <c r="O70" s="11">
        <f>[13]luglio99!$D$54</f>
        <v>10.496774193548386</v>
      </c>
      <c r="P70" s="11">
        <f>[14]luglio98!$D$54</f>
        <v>11.870967741935484</v>
      </c>
      <c r="Q70" s="11">
        <f>'[23]sint07-97'!$E$40</f>
        <v>12.161290322580646</v>
      </c>
      <c r="R70" s="11">
        <f>[16]luglio96!$D$52</f>
        <v>11.387096774193548</v>
      </c>
      <c r="S70" s="11">
        <f>[17]luglio95!$D$52</f>
        <v>11.935483870967742</v>
      </c>
      <c r="T70" s="11">
        <f>[18]luglio94!$D$52</f>
        <v>12.419354838709678</v>
      </c>
      <c r="U70" s="11">
        <f>[19]luglio93!$D$52</f>
        <v>11.96774193548387</v>
      </c>
      <c r="V70" s="11">
        <f>[20]luglio92!$D$52</f>
        <v>11.387096774193548</v>
      </c>
      <c r="W70" s="11">
        <f>[21]luglio91!$D$52</f>
        <v>12.64516129032258</v>
      </c>
      <c r="X70" s="11">
        <f>[22]luglio90!$D$52</f>
        <v>10</v>
      </c>
      <c r="Y70" s="11"/>
      <c r="Z70" s="11">
        <f t="shared" si="2"/>
        <v>11.246041055718475</v>
      </c>
    </row>
    <row r="71" spans="1:26">
      <c r="A71" s="4" t="s">
        <v>64</v>
      </c>
      <c r="B71" s="10"/>
      <c r="C71" s="13">
        <f>[1]luglio2011!$BN$43</f>
        <v>332.2</v>
      </c>
      <c r="D71" s="13">
        <f>[2]luglio2010!$BN$43</f>
        <v>30.200000000000003</v>
      </c>
      <c r="E71" s="12">
        <f>[3]luglio2009!$D$55</f>
        <v>77.599999999999994</v>
      </c>
      <c r="F71" s="12">
        <f>[4]luglio2008!$D$55</f>
        <v>238</v>
      </c>
      <c r="G71" s="12">
        <f>[5]luglio2007!$D$55</f>
        <v>16</v>
      </c>
      <c r="H71" s="12">
        <f>[6]luglio2006!$D$55</f>
        <v>72</v>
      </c>
      <c r="I71" s="12">
        <f>[7]luglio2005!$D$55</f>
        <v>100</v>
      </c>
      <c r="J71" s="12">
        <f>[8]luglio2004!$D$55</f>
        <v>116</v>
      </c>
      <c r="K71" s="12">
        <f>[9]luglio2003!$D$55</f>
        <v>224</v>
      </c>
      <c r="L71" s="12">
        <f>[10]luglio2002!$D$55</f>
        <v>244</v>
      </c>
      <c r="M71" s="12">
        <f>[11]luglio2001!$D$55</f>
        <v>128</v>
      </c>
      <c r="N71" s="12">
        <f>[12]luglio2000!$D$55</f>
        <v>212</v>
      </c>
      <c r="O71" s="12">
        <f>[13]luglio99!$D$55</f>
        <v>192</v>
      </c>
      <c r="P71" s="12">
        <f>[14]luglio98!$D$55</f>
        <v>107</v>
      </c>
      <c r="Q71" s="12">
        <f>[15]luglio97!$D$54</f>
        <v>70</v>
      </c>
      <c r="R71" s="12">
        <f>[16]luglio96!$D$55</f>
        <v>109</v>
      </c>
      <c r="S71" s="12">
        <f>[17]luglio95!$D$55</f>
        <v>63</v>
      </c>
      <c r="T71" s="12">
        <f>[18]luglio94!$D$55</f>
        <v>51</v>
      </c>
      <c r="U71" s="12">
        <f>[19]luglio93!$D$55</f>
        <v>117</v>
      </c>
      <c r="V71" s="12">
        <f>[20]luglio92!$D$55</f>
        <v>131</v>
      </c>
      <c r="W71" s="12">
        <f>[21]luglio91!$D$55</f>
        <v>103</v>
      </c>
      <c r="X71" s="12"/>
      <c r="Y71" s="12"/>
      <c r="Z71" s="11">
        <f t="shared" si="2"/>
        <v>130.14285714285714</v>
      </c>
    </row>
    <row r="72" spans="1:26">
      <c r="A72" s="4" t="s">
        <v>65</v>
      </c>
      <c r="B72" s="10"/>
      <c r="C72" s="17">
        <f>[1]luglio2011!$BO$43</f>
        <v>0</v>
      </c>
      <c r="D72" s="17">
        <f>[2]luglio2010!$BO$43</f>
        <v>0</v>
      </c>
      <c r="E72" s="12">
        <f>[3]luglio2009!$D$56</f>
        <v>0</v>
      </c>
      <c r="F72" s="12">
        <f>[4]luglio2008!$D$56</f>
        <v>0</v>
      </c>
      <c r="G72" s="12">
        <f>[5]luglio2007!$D$56</f>
        <v>0</v>
      </c>
      <c r="H72" s="12">
        <f>[6]luglio2006!$D$56</f>
        <v>0</v>
      </c>
      <c r="I72" s="12">
        <f>[7]luglio2005!$D$56</f>
        <v>0</v>
      </c>
      <c r="J72" s="12">
        <f>[8]luglio2004!$D$56</f>
        <v>0</v>
      </c>
      <c r="K72" s="12">
        <f>[9]luglio2003!$D$56</f>
        <v>0</v>
      </c>
      <c r="L72" s="12">
        <f>[10]luglio2002!$D$56</f>
        <v>0</v>
      </c>
      <c r="M72" s="12">
        <f>[11]luglio2001!$D$56</f>
        <v>0</v>
      </c>
      <c r="N72" s="12">
        <f>[12]luglio2000!$D$56</f>
        <v>0</v>
      </c>
      <c r="O72" s="12">
        <f>[13]luglio99!$D$56</f>
        <v>0</v>
      </c>
      <c r="P72" s="12">
        <f>[14]luglio98!$D$56</f>
        <v>0</v>
      </c>
      <c r="Q72" s="12">
        <f>[15]luglio97!$D$55</f>
        <v>0</v>
      </c>
      <c r="R72" s="12">
        <f>[16]luglio96!$D$56</f>
        <v>0</v>
      </c>
      <c r="S72" s="12">
        <f>[17]luglio95!$D$56</f>
        <v>0</v>
      </c>
      <c r="T72" s="12">
        <f>[18]luglio94!$D$56</f>
        <v>0</v>
      </c>
      <c r="U72" s="12">
        <f>[19]luglio93!$D$56</f>
        <v>0</v>
      </c>
      <c r="V72" s="12">
        <f>[20]luglio92!$D$56</f>
        <v>0</v>
      </c>
      <c r="W72" s="12">
        <f>[21]luglio91!$D$56</f>
        <v>0</v>
      </c>
      <c r="X72" s="12"/>
      <c r="Y72" s="12"/>
      <c r="Z72" s="11">
        <f t="shared" si="2"/>
        <v>0</v>
      </c>
    </row>
    <row r="73" spans="1:26">
      <c r="A73" s="4" t="s">
        <v>66</v>
      </c>
      <c r="B73" s="10"/>
      <c r="C73" s="17">
        <f>[1]luglio2011!$AQ$66</f>
        <v>18</v>
      </c>
      <c r="D73" s="17">
        <f>[2]luglio2010!$AQ$66</f>
        <v>10</v>
      </c>
      <c r="E73" s="12">
        <f>'[24]sint2009-07'!$D$92</f>
        <v>11</v>
      </c>
      <c r="F73" s="12">
        <f>'[25]sint2008-07'!$D$92</f>
        <v>10</v>
      </c>
      <c r="G73" s="12">
        <f>'[26]sint2007-07'!$D$92</f>
        <v>3</v>
      </c>
      <c r="H73" s="12">
        <f>'[27]sint2006-07'!$D$92</f>
        <v>5</v>
      </c>
      <c r="I73" s="12">
        <f>'[28]sint2005-07'!$D$92</f>
        <v>8</v>
      </c>
      <c r="J73" s="12">
        <f>'[37]sint2004-07'!$D$91</f>
        <v>7</v>
      </c>
      <c r="K73" s="12">
        <f>'[38]sint2003-07'!$D$91</f>
        <v>6</v>
      </c>
      <c r="L73" s="12">
        <f>'[39]sint2002-07'!$D$91</f>
        <v>9</v>
      </c>
      <c r="M73" s="12">
        <f>'[32]sint2001-07'!$D$91</f>
        <v>8</v>
      </c>
      <c r="N73" s="12">
        <f>'[40]sint2000-7'!$D$91</f>
        <v>6</v>
      </c>
      <c r="O73" s="12">
        <f>[34]luglio99!$D$91</f>
        <v>7</v>
      </c>
      <c r="P73" s="12">
        <f>[35]luglio98!$D$89</f>
        <v>7</v>
      </c>
      <c r="Q73" s="12">
        <f>'[23]sint07-97'!$D$87</f>
        <v>6</v>
      </c>
      <c r="R73" s="12">
        <f>[16]luglio96!$D$60</f>
        <v>10</v>
      </c>
      <c r="S73" s="12">
        <f>[17]luglio95!$D$60</f>
        <v>6</v>
      </c>
      <c r="T73" s="12">
        <f>[18]luglio94!$D$60</f>
        <v>4</v>
      </c>
      <c r="U73" s="12">
        <f>[19]luglio93!$D$60</f>
        <v>6</v>
      </c>
      <c r="V73" s="12">
        <f>[20]luglio92!$D$60</f>
        <v>8</v>
      </c>
      <c r="W73" s="12">
        <f>[21]luglio91!$D$60</f>
        <v>6</v>
      </c>
      <c r="X73" s="12"/>
      <c r="Y73" s="12"/>
      <c r="Z73" s="11">
        <f t="shared" si="2"/>
        <v>7.666666666666667</v>
      </c>
    </row>
    <row r="74" spans="1:26">
      <c r="A74" s="4" t="s">
        <v>67</v>
      </c>
      <c r="B74" s="10"/>
      <c r="C74" s="17">
        <f>[1]luglio2011!$AQ$63</f>
        <v>0</v>
      </c>
      <c r="D74" s="17">
        <f>[2]luglio2010!$AQ$63</f>
        <v>0</v>
      </c>
      <c r="E74" s="17">
        <f>[3]luglio2009!$D$59</f>
        <v>0</v>
      </c>
      <c r="F74" s="17">
        <f>[4]luglio2008!$D$59</f>
        <v>0</v>
      </c>
      <c r="G74" s="17">
        <f>[5]luglio2007!$D$59</f>
        <v>0</v>
      </c>
      <c r="H74" s="17">
        <f>[6]luglio2006!$D$59</f>
        <v>0</v>
      </c>
      <c r="I74" s="17">
        <f>[7]luglio2005!$D$59</f>
        <v>0</v>
      </c>
      <c r="J74" s="17">
        <f>[8]luglio2004!$D$59</f>
        <v>0</v>
      </c>
      <c r="K74" s="17">
        <f>[9]luglio2003!$D$59</f>
        <v>0</v>
      </c>
      <c r="L74" s="17">
        <f>[10]luglio2002!$D$59</f>
        <v>0</v>
      </c>
      <c r="M74" s="17">
        <f>[11]luglio2001!$D$59</f>
        <v>0</v>
      </c>
      <c r="N74" s="17">
        <f>[12]luglio2000!$D$59</f>
        <v>0</v>
      </c>
      <c r="O74" s="17">
        <f>[13]luglio99!$D$59</f>
        <v>0</v>
      </c>
      <c r="P74" s="17">
        <f>[14]luglio98!$D$58</f>
        <v>0</v>
      </c>
      <c r="Q74" s="17">
        <f>[15]luglio97!$D$59</f>
        <v>0</v>
      </c>
      <c r="R74" s="17">
        <f>[16]luglio96!$D$62</f>
        <v>0</v>
      </c>
      <c r="S74" s="17">
        <f>[17]luglio95!$D$62</f>
        <v>0</v>
      </c>
      <c r="T74" s="17">
        <f>[18]luglio94!$D$62</f>
        <v>0</v>
      </c>
      <c r="U74" s="17">
        <f>[19]luglio93!$D$62</f>
        <v>0</v>
      </c>
      <c r="V74" s="17">
        <f>[20]luglio92!$D$62</f>
        <v>0</v>
      </c>
      <c r="W74" s="17">
        <f>[21]luglio91!$D$62</f>
        <v>0</v>
      </c>
      <c r="X74" s="17">
        <f>[22]luglio90!$D$59</f>
        <v>0</v>
      </c>
      <c r="Y74" s="10"/>
      <c r="Z74" s="11">
        <f t="shared" si="2"/>
        <v>0</v>
      </c>
    </row>
    <row r="75" spans="1:26">
      <c r="A75" s="4" t="s">
        <v>68</v>
      </c>
      <c r="B75" s="10"/>
      <c r="C75" s="13">
        <f>[1]luglio2011!$AW$59</f>
        <v>970.2</v>
      </c>
      <c r="D75" s="13">
        <f>[2]luglio2010!$AW$59</f>
        <v>694</v>
      </c>
      <c r="E75" s="17">
        <f>'[24]sint2009-07'!$I$90</f>
        <v>838.59999999999991</v>
      </c>
      <c r="F75" s="17">
        <f>'[25]sint2008-07'!$I$90</f>
        <v>1024</v>
      </c>
      <c r="G75" s="17">
        <f>'[26]sint2007-07'!$I$90</f>
        <v>635</v>
      </c>
      <c r="H75" s="17">
        <f>'[27]sint2006-07'!$I$90</f>
        <v>508</v>
      </c>
      <c r="I75" s="17">
        <f>'[28]sint2005-07'!$I$90</f>
        <v>510</v>
      </c>
      <c r="J75" s="17">
        <f>'[37]sint2004-07'!$I$89</f>
        <v>870</v>
      </c>
      <c r="K75" s="17">
        <f>'[38]sint2003-07'!$I$89</f>
        <v>523</v>
      </c>
      <c r="L75" s="17">
        <f>'[39]sint2002-07'!$I$89</f>
        <v>1570</v>
      </c>
      <c r="M75" s="17">
        <f>'[32]sint2001-07'!$I$89</f>
        <v>796</v>
      </c>
      <c r="N75" s="17">
        <f>'[40]sint2000-7'!$I$89</f>
        <v>984</v>
      </c>
      <c r="O75" s="17">
        <f>[34]luglio99!$I$89</f>
        <v>1219</v>
      </c>
      <c r="P75" s="17">
        <f>[35]luglio98!$I$89</f>
        <v>1227.8571428571429</v>
      </c>
      <c r="Q75" s="17">
        <f>'[23]sint07-97'!$I$84</f>
        <v>765</v>
      </c>
      <c r="R75" s="17">
        <f>[16]luglio96!$I$55</f>
        <v>829</v>
      </c>
      <c r="S75" s="17">
        <f>[17]luglio95!$I$55</f>
        <v>942</v>
      </c>
      <c r="T75" s="17">
        <f>[18]luglio94!$I$55</f>
        <v>1338</v>
      </c>
      <c r="U75" s="17">
        <f>[19]luglio93!$I$55</f>
        <v>939</v>
      </c>
      <c r="V75" s="17">
        <f>[20]luglio92!$I$55</f>
        <v>1188</v>
      </c>
      <c r="W75" s="17">
        <f>[21]luglio91!$I$55</f>
        <v>941</v>
      </c>
      <c r="X75" s="17"/>
      <c r="Y75" s="10"/>
      <c r="Z75" s="11">
        <f t="shared" si="2"/>
        <v>919.60272108843526</v>
      </c>
    </row>
    <row r="76" spans="1:26">
      <c r="A76" s="4" t="s">
        <v>69</v>
      </c>
      <c r="B76" s="10"/>
      <c r="C76" s="17">
        <f>[1]luglio2011!$AW$60</f>
        <v>12</v>
      </c>
      <c r="D76" s="17">
        <f>[2]luglio2010!$AW$60</f>
        <v>47</v>
      </c>
      <c r="E76" s="17">
        <f>'[24]sint2009-07'!$I$91</f>
        <v>38</v>
      </c>
      <c r="F76" s="17">
        <f>'[25]sint2008-07'!$I$91</f>
        <v>6</v>
      </c>
      <c r="G76" s="17">
        <f>'[26]sint2007-07'!$I$91</f>
        <v>0</v>
      </c>
      <c r="H76" s="17">
        <f>'[27]sint2006-07'!$I$91</f>
        <v>23</v>
      </c>
      <c r="I76" s="17">
        <f>'[28]sint2005-07'!$I$91</f>
        <v>25</v>
      </c>
      <c r="J76" s="17">
        <f>'[37]sint2004-07'!$I$90</f>
        <v>91</v>
      </c>
      <c r="K76" s="17">
        <f>'[38]sint2003-07'!$I$90</f>
        <v>23</v>
      </c>
      <c r="L76" s="17">
        <f>'[39]sint2002-07'!$I$90</f>
        <v>2</v>
      </c>
      <c r="M76" s="17">
        <f>'[32]sint2001-07'!$I$90</f>
        <v>38</v>
      </c>
      <c r="N76" s="17">
        <f>'[40]sint2000-7'!$I$90</f>
        <v>0</v>
      </c>
      <c r="O76" s="17">
        <f>[34]luglio99!$I$90</f>
        <v>0</v>
      </c>
      <c r="P76" s="17">
        <f>[35]luglio98!$I$90</f>
        <v>15</v>
      </c>
      <c r="Q76" s="17">
        <f>'[23]sint07-97'!$I$85</f>
        <v>17</v>
      </c>
      <c r="R76" s="17">
        <f>[16]luglio96!$I$56</f>
        <v>60</v>
      </c>
      <c r="S76" s="17">
        <f>[17]luglio95!$I$56</f>
        <v>12</v>
      </c>
      <c r="T76" s="17">
        <f>[18]luglio94!$I$56</f>
        <v>28</v>
      </c>
      <c r="U76" s="17">
        <f>[19]luglio93!$I$56</f>
        <v>9</v>
      </c>
      <c r="V76" s="17">
        <f>[20]luglio92!$I$56</f>
        <v>8</v>
      </c>
      <c r="W76" s="17">
        <f>[21]luglio91!$I$56</f>
        <v>35</v>
      </c>
      <c r="X76" s="17"/>
      <c r="Y76" s="10"/>
      <c r="Z76" s="11">
        <f t="shared" si="2"/>
        <v>23.285714285714285</v>
      </c>
    </row>
    <row r="77" spans="1:26">
      <c r="A77" s="4" t="s">
        <v>70</v>
      </c>
      <c r="B77" s="10"/>
      <c r="C77" s="13">
        <f>[1]luglio2011!$BT$44</f>
        <v>61.2</v>
      </c>
      <c r="D77" s="13">
        <f>[2]luglio2010!$BT$44</f>
        <v>45.1</v>
      </c>
      <c r="E77" s="13">
        <f>'[24]sint2009-07'!$L$41</f>
        <v>51.5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1">
        <f t="shared" si="2"/>
        <v>52.6</v>
      </c>
    </row>
    <row r="78" spans="1:26">
      <c r="A78" s="4" t="s">
        <v>71</v>
      </c>
      <c r="B78" s="10"/>
      <c r="C78" s="13">
        <f>[1]luglio2011!$BW$43</f>
        <v>3.4457661290322581</v>
      </c>
      <c r="D78" s="14">
        <f>[2]luglio2010!$BW$43</f>
        <v>4.0228494623655919</v>
      </c>
      <c r="E78" s="14">
        <f>'[24]sint2009-07'!$N$40</f>
        <v>4.2825268817204298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1">
        <f t="shared" si="2"/>
        <v>3.9170474910394262</v>
      </c>
    </row>
    <row r="79" spans="1:26">
      <c r="A79" s="4" t="s">
        <v>72</v>
      </c>
      <c r="B79" s="10"/>
      <c r="C79" s="16">
        <f>[1]luglio2011!$CA$43</f>
        <v>326.80645161290323</v>
      </c>
      <c r="D79" s="16">
        <f>[2]luglio2010!$CA$43</f>
        <v>384.45161290322579</v>
      </c>
      <c r="E79" s="16">
        <f>[36]luglio2009!$CA$43</f>
        <v>371.80645161290323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1">
        <f t="shared" si="2"/>
        <v>361.02150537634407</v>
      </c>
    </row>
    <row r="80" spans="1:26">
      <c r="A80" s="4" t="s">
        <v>73</v>
      </c>
      <c r="B80" s="10"/>
      <c r="C80" s="16">
        <f>[1]luglio2011!$CB$44</f>
        <v>1222</v>
      </c>
      <c r="D80" s="16">
        <f>[2]luglio2010!$CB$44</f>
        <v>1143</v>
      </c>
      <c r="E80" s="16">
        <f>[36]luglio2009!$CB$44</f>
        <v>1188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1">
        <f t="shared" si="2"/>
        <v>1184.3333333333333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59"/>
  <sheetViews>
    <sheetView topLeftCell="A61" workbookViewId="0">
      <selection activeCell="C75" sqref="C75"/>
    </sheetView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139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09" t="s">
        <v>14</v>
      </c>
      <c r="B9" s="109" t="s">
        <v>15</v>
      </c>
      <c r="C9" s="109" t="s">
        <v>16</v>
      </c>
      <c r="D9" s="109" t="s">
        <v>17</v>
      </c>
      <c r="E9" s="8" t="s">
        <v>18</v>
      </c>
      <c r="F9" s="109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09">
        <v>1</v>
      </c>
      <c r="B10" s="11">
        <f>[1]agosto2011!$AT11</f>
        <v>20.433333333333334</v>
      </c>
      <c r="C10" s="11">
        <f>[1]agosto2011!$AR11</f>
        <v>26.2</v>
      </c>
      <c r="D10" s="11">
        <f>[1]agosto2011!$AP11</f>
        <v>15.2</v>
      </c>
      <c r="E10" s="11">
        <f>[1]agosto2011!$BN11</f>
        <v>0</v>
      </c>
      <c r="F10" s="12">
        <f>[1]agosto2011!$BO11</f>
        <v>0</v>
      </c>
      <c r="G10" s="13">
        <f>[1]agosto2011!$BT11</f>
        <v>27.4</v>
      </c>
      <c r="H10" s="14" t="str">
        <f>[1]agosto2011!$BU11</f>
        <v>SE</v>
      </c>
      <c r="I10" s="13">
        <f>[1]agosto2011!$BW11</f>
        <v>3.8333333333333317</v>
      </c>
      <c r="J10" s="15" t="str">
        <f>[1]agosto2011!$BX11</f>
        <v>W</v>
      </c>
      <c r="K10" s="16">
        <f>[1]agosto2011!$CA11</f>
        <v>371</v>
      </c>
      <c r="L10" s="17">
        <f>[1]agosto2011!$CB11</f>
        <v>1032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09">
        <v>2</v>
      </c>
      <c r="B11" s="11">
        <f>[1]agosto2011!$AT12</f>
        <v>21.789583333333336</v>
      </c>
      <c r="C11" s="11">
        <f>[1]agosto2011!$AR12</f>
        <v>27.6</v>
      </c>
      <c r="D11" s="11">
        <f>[1]agosto2011!$AP12</f>
        <v>17.399999999999999</v>
      </c>
      <c r="E11" s="11">
        <f>[1]agosto2011!$BN12</f>
        <v>0</v>
      </c>
      <c r="F11" s="12">
        <f>[1]agosto2011!$BO12</f>
        <v>0</v>
      </c>
      <c r="G11" s="13">
        <f>[1]agosto2011!$BT12</f>
        <v>19.3</v>
      </c>
      <c r="H11" s="14" t="str">
        <f>[1]agosto2011!$BU12</f>
        <v>SE</v>
      </c>
      <c r="I11" s="13">
        <f>[1]agosto2011!$BW12</f>
        <v>3.3333333333333344</v>
      </c>
      <c r="J11" s="15" t="str">
        <f>[1]agosto2011!$BX12</f>
        <v>WNW</v>
      </c>
      <c r="K11" s="16">
        <f>[1]agosto2011!$CA12</f>
        <v>425</v>
      </c>
      <c r="L11" s="17">
        <f>[1]agosto2011!$CB12</f>
        <v>904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09">
        <v>3</v>
      </c>
      <c r="B12" s="11">
        <f>[1]agosto2011!$AT13</f>
        <v>20.235416666666662</v>
      </c>
      <c r="C12" s="11">
        <f>[1]agosto2011!$AR13</f>
        <v>26.2</v>
      </c>
      <c r="D12" s="11">
        <f>[1]agosto2011!$AP13</f>
        <v>16.399999999999999</v>
      </c>
      <c r="E12" s="11">
        <f>[1]agosto2011!$BN13</f>
        <v>7.4</v>
      </c>
      <c r="F12" s="12">
        <f>[1]agosto2011!$BO13</f>
        <v>0</v>
      </c>
      <c r="G12" s="13">
        <f>[1]agosto2011!$BT13</f>
        <v>25.7</v>
      </c>
      <c r="H12" s="14" t="str">
        <f>[1]agosto2011!$BU13</f>
        <v>NNE</v>
      </c>
      <c r="I12" s="13">
        <f>[1]agosto2011!$BW13</f>
        <v>3.4333333333333322</v>
      </c>
      <c r="J12" s="15" t="str">
        <f>[1]agosto2011!$BX13</f>
        <v>W</v>
      </c>
      <c r="K12" s="16">
        <f>[1]agosto2011!$CA13</f>
        <v>217</v>
      </c>
      <c r="L12" s="17">
        <f>[1]agosto2011!$CB13</f>
        <v>976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09">
        <v>4</v>
      </c>
      <c r="B13" s="11">
        <f>[1]agosto2011!$AT14</f>
        <v>21.345833333333335</v>
      </c>
      <c r="C13" s="11">
        <f>[1]agosto2011!$AR14</f>
        <v>29.1</v>
      </c>
      <c r="D13" s="11">
        <f>[1]agosto2011!$AP14</f>
        <v>14.7</v>
      </c>
      <c r="E13" s="11">
        <f>[1]agosto2011!$BN14</f>
        <v>0</v>
      </c>
      <c r="F13" s="12">
        <f>[1]agosto2011!$BO14</f>
        <v>0</v>
      </c>
      <c r="G13" s="13">
        <f>[1]agosto2011!$BT14</f>
        <v>17.7</v>
      </c>
      <c r="H13" s="14" t="str">
        <f>[1]agosto2011!$BU14</f>
        <v>W</v>
      </c>
      <c r="I13" s="13">
        <f>[1]agosto2011!$BW14</f>
        <v>4.3</v>
      </c>
      <c r="J13" s="15" t="str">
        <f>[1]agosto2011!$BX14</f>
        <v>W</v>
      </c>
      <c r="K13" s="16">
        <f>[1]agosto2011!$CA14</f>
        <v>471</v>
      </c>
      <c r="L13" s="17">
        <f>[1]agosto2011!$CB14</f>
        <v>846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09">
        <v>5</v>
      </c>
      <c r="B14" s="11">
        <f>[1]agosto2011!$AT15</f>
        <v>21.510416666666671</v>
      </c>
      <c r="C14" s="11">
        <f>[1]agosto2011!$AR15</f>
        <v>26.8</v>
      </c>
      <c r="D14" s="11">
        <f>[1]agosto2011!$AP15</f>
        <v>17.3</v>
      </c>
      <c r="E14" s="11">
        <f>[1]agosto2011!$BN15</f>
        <v>1.6</v>
      </c>
      <c r="F14" s="12">
        <f>[1]agosto2011!$BO15</f>
        <v>0</v>
      </c>
      <c r="G14" s="13">
        <f>[1]agosto2011!$BT15</f>
        <v>19.3</v>
      </c>
      <c r="H14" s="14" t="str">
        <f>[1]agosto2011!$BU15</f>
        <v>NW</v>
      </c>
      <c r="I14" s="13">
        <f>[1]agosto2011!$BW15</f>
        <v>2.7666666666666653</v>
      </c>
      <c r="J14" s="15" t="str">
        <f>[1]agosto2011!$BX15</f>
        <v>W</v>
      </c>
      <c r="K14" s="16">
        <f>[1]agosto2011!$CA15</f>
        <v>270</v>
      </c>
      <c r="L14" s="17">
        <f>[1]agosto2011!$CB15</f>
        <v>1000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09">
        <v>6</v>
      </c>
      <c r="B15" s="11">
        <f>[1]agosto2011!$AT16</f>
        <v>19.889583333333338</v>
      </c>
      <c r="C15" s="11">
        <f>[1]agosto2011!$AR16</f>
        <v>24.6</v>
      </c>
      <c r="D15" s="11">
        <f>[1]agosto2011!$AP16</f>
        <v>17.899999999999999</v>
      </c>
      <c r="E15" s="11">
        <f>[1]agosto2011!$BN16</f>
        <v>0.60000000000000009</v>
      </c>
      <c r="F15" s="12">
        <f>[1]agosto2011!$BO16</f>
        <v>0</v>
      </c>
      <c r="G15" s="13">
        <f>[1]agosto2011!$BT16</f>
        <v>19.3</v>
      </c>
      <c r="H15" s="14" t="str">
        <f>[1]agosto2011!$BU16</f>
        <v>SE</v>
      </c>
      <c r="I15" s="13">
        <f>[1]agosto2011!$BW16</f>
        <v>1.3</v>
      </c>
      <c r="J15" s="15" t="str">
        <f>[1]agosto2011!$BX16</f>
        <v>W</v>
      </c>
      <c r="K15" s="16">
        <f>[1]agosto2011!$CA16</f>
        <v>193</v>
      </c>
      <c r="L15" s="17">
        <f>[1]agosto2011!$CB16</f>
        <v>988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09">
        <v>7</v>
      </c>
      <c r="B16" s="11">
        <f>[1]agosto2011!$AT17</f>
        <v>19.387499999999999</v>
      </c>
      <c r="C16" s="11">
        <f>[1]agosto2011!$AR17</f>
        <v>22.1</v>
      </c>
      <c r="D16" s="11">
        <f>[1]agosto2011!$AP17</f>
        <v>17.7</v>
      </c>
      <c r="E16" s="11">
        <f>[1]agosto2011!$BN17</f>
        <v>5.2000000000000011</v>
      </c>
      <c r="F16" s="12">
        <f>[1]agosto2011!$BO17</f>
        <v>0</v>
      </c>
      <c r="G16" s="13">
        <f>[1]agosto2011!$BT17</f>
        <v>12.9</v>
      </c>
      <c r="H16" s="14" t="str">
        <f>[1]agosto2011!$BU17</f>
        <v>SE</v>
      </c>
      <c r="I16" s="13">
        <f>[1]agosto2011!$BW17</f>
        <v>0.90000000000000024</v>
      </c>
      <c r="J16" s="15" t="str">
        <f>[1]agosto2011!$BX17</f>
        <v>ENE</v>
      </c>
      <c r="K16" s="16">
        <f>[1]agosto2011!$CA17</f>
        <v>124</v>
      </c>
      <c r="L16" s="17">
        <f>[1]agosto2011!$CB17</f>
        <v>585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09">
        <v>8</v>
      </c>
      <c r="B17" s="11">
        <f>[1]agosto2011!$AT18</f>
        <v>20.637499999999999</v>
      </c>
      <c r="C17" s="11">
        <f>[1]agosto2011!$AR18</f>
        <v>27.2</v>
      </c>
      <c r="D17" s="11">
        <f>[1]agosto2011!$AP18</f>
        <v>15.8</v>
      </c>
      <c r="E17" s="11">
        <f>[1]agosto2011!$BN18</f>
        <v>0</v>
      </c>
      <c r="F17" s="12">
        <f>[1]agosto2011!$BO18</f>
        <v>0</v>
      </c>
      <c r="G17" s="13">
        <f>[1]agosto2011!$BT18</f>
        <v>41.8</v>
      </c>
      <c r="H17" s="14" t="str">
        <f>[1]agosto2011!$BU18</f>
        <v>W</v>
      </c>
      <c r="I17" s="13">
        <f>[1]agosto2011!$BW18</f>
        <v>3.5708333333333329</v>
      </c>
      <c r="J17" s="15" t="str">
        <f>[1]agosto2011!$BX18</f>
        <v>W</v>
      </c>
      <c r="K17" s="16">
        <f>[1]agosto2011!$CA18</f>
        <v>412</v>
      </c>
      <c r="L17" s="17">
        <f>[1]agosto2011!$CB18</f>
        <v>1109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09">
        <v>9</v>
      </c>
      <c r="B18" s="11">
        <f>[1]agosto2011!$AT19</f>
        <v>18.445833333333333</v>
      </c>
      <c r="C18" s="11">
        <f>[1]agosto2011!$AR19</f>
        <v>24.8</v>
      </c>
      <c r="D18" s="11">
        <f>[1]agosto2011!$AP19</f>
        <v>10.8</v>
      </c>
      <c r="E18" s="11">
        <f>[1]agosto2011!$BN19</f>
        <v>0</v>
      </c>
      <c r="F18" s="12">
        <f>[1]agosto2011!$BO19</f>
        <v>0</v>
      </c>
      <c r="G18" s="13">
        <f>[1]agosto2011!$BT19</f>
        <v>22.5</v>
      </c>
      <c r="H18" s="14" t="str">
        <f>[1]agosto2011!$BU19</f>
        <v>E</v>
      </c>
      <c r="I18" s="13">
        <f>[1]agosto2011!$BW19</f>
        <v>4.6666666666666661</v>
      </c>
      <c r="J18" s="15" t="str">
        <f>[1]agosto2011!$BX19</f>
        <v>W</v>
      </c>
      <c r="K18" s="16">
        <f>[1]agosto2011!$CA19</f>
        <v>436</v>
      </c>
      <c r="L18" s="17">
        <f>[1]agosto2011!$CB19</f>
        <v>889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09">
        <v>10</v>
      </c>
      <c r="B19" s="11">
        <f>[1]agosto2011!$AT20</f>
        <v>17.743750000000002</v>
      </c>
      <c r="C19" s="11">
        <f>[1]agosto2011!$AR20</f>
        <v>24.7</v>
      </c>
      <c r="D19" s="11">
        <f>[1]agosto2011!$AP20</f>
        <v>11.1</v>
      </c>
      <c r="E19" s="11">
        <f>[1]agosto2011!$BN20</f>
        <v>0</v>
      </c>
      <c r="F19" s="12">
        <f>[1]agosto2011!$BO20</f>
        <v>0</v>
      </c>
      <c r="G19" s="13">
        <f>[1]agosto2011!$BT20</f>
        <v>24.1</v>
      </c>
      <c r="H19" s="14" t="str">
        <f>[1]agosto2011!$BU20</f>
        <v>SE</v>
      </c>
      <c r="I19" s="13">
        <f>[1]agosto2011!$BW20</f>
        <v>4.9666666666666677</v>
      </c>
      <c r="J19" s="15" t="str">
        <f>[1]agosto2011!$BX20</f>
        <v>W</v>
      </c>
      <c r="K19" s="16">
        <f>[1]agosto2011!$CA20</f>
        <v>468</v>
      </c>
      <c r="L19" s="17">
        <f>[1]agosto2011!$CB20</f>
        <v>875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09">
        <v>11</v>
      </c>
      <c r="B20" s="11">
        <f>[1]agosto2011!$AT21</f>
        <v>18.158333333333335</v>
      </c>
      <c r="C20" s="11">
        <f>[1]agosto2011!$AR21</f>
        <v>25.2</v>
      </c>
      <c r="D20" s="11">
        <f>[1]agosto2011!$AP21</f>
        <v>11.8</v>
      </c>
      <c r="E20" s="11">
        <f>[1]agosto2011!$BN21</f>
        <v>0</v>
      </c>
      <c r="F20" s="12">
        <f>[1]agosto2011!$BO21</f>
        <v>0</v>
      </c>
      <c r="G20" s="13">
        <f>[1]agosto2011!$BT21</f>
        <v>20.9</v>
      </c>
      <c r="H20" s="14" t="str">
        <f>[1]agosto2011!$BU21</f>
        <v>NW</v>
      </c>
      <c r="I20" s="13">
        <f>[1]agosto2011!$BW21</f>
        <v>4.5333333333333359</v>
      </c>
      <c r="J20" s="15" t="str">
        <f>[1]agosto2011!$BX21</f>
        <v>W</v>
      </c>
      <c r="K20" s="16">
        <f>[1]agosto2011!$CA21</f>
        <v>458</v>
      </c>
      <c r="L20" s="17">
        <f>[1]agosto2011!$CB21</f>
        <v>893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09">
        <v>12</v>
      </c>
      <c r="B21" s="11">
        <f>[1]agosto2011!$AT22</f>
        <v>19.102083333333336</v>
      </c>
      <c r="C21" s="11">
        <f>[1]agosto2011!$AR22</f>
        <v>24.8</v>
      </c>
      <c r="D21" s="11">
        <f>[1]agosto2011!$AP22</f>
        <v>13.7</v>
      </c>
      <c r="E21" s="11">
        <f>[1]agosto2011!$BN22</f>
        <v>0</v>
      </c>
      <c r="F21" s="12">
        <f>[1]agosto2011!$BO22</f>
        <v>0</v>
      </c>
      <c r="G21" s="13">
        <f>[1]agosto2011!$BT22</f>
        <v>17.7</v>
      </c>
      <c r="H21" s="14" t="str">
        <f>[1]agosto2011!$BU22</f>
        <v>W</v>
      </c>
      <c r="I21" s="13">
        <f>[1]agosto2011!$BW22</f>
        <v>3.0666666666666651</v>
      </c>
      <c r="J21" s="15" t="str">
        <f>[1]agosto2011!$BX22</f>
        <v>W</v>
      </c>
      <c r="K21" s="16">
        <f>[1]agosto2011!$CA22</f>
        <v>287</v>
      </c>
      <c r="L21" s="17">
        <f>[1]agosto2011!$CB22</f>
        <v>1107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09">
        <v>13</v>
      </c>
      <c r="B22" s="11">
        <f>[1]agosto2011!$AT23</f>
        <v>20.595833333333335</v>
      </c>
      <c r="C22" s="11">
        <f>[1]agosto2011!$AR23</f>
        <v>26.8</v>
      </c>
      <c r="D22" s="11">
        <f>[1]agosto2011!$AP23</f>
        <v>14.8</v>
      </c>
      <c r="E22" s="11">
        <f>[1]agosto2011!$BN23</f>
        <v>0</v>
      </c>
      <c r="F22" s="12">
        <f>[1]agosto2011!$BO23</f>
        <v>0</v>
      </c>
      <c r="G22" s="13">
        <f>[1]agosto2011!$BT23</f>
        <v>24.1</v>
      </c>
      <c r="H22" s="14" t="str">
        <f>[1]agosto2011!$BU23</f>
        <v>E</v>
      </c>
      <c r="I22" s="13">
        <f>[1]agosto2011!$BW23</f>
        <v>4.0666666666666655</v>
      </c>
      <c r="J22" s="15" t="str">
        <f>[1]agosto2011!$BX23</f>
        <v>W</v>
      </c>
      <c r="K22" s="16">
        <f>[1]agosto2011!$CA23</f>
        <v>439</v>
      </c>
      <c r="L22" s="17">
        <f>[1]agosto2011!$CB23</f>
        <v>821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09">
        <v>14</v>
      </c>
      <c r="B23" s="11">
        <f>[1]agosto2011!$AT24</f>
        <v>20.502083333333328</v>
      </c>
      <c r="C23" s="11">
        <f>[1]agosto2011!$AR24</f>
        <v>27.2</v>
      </c>
      <c r="D23" s="11">
        <f>[1]agosto2011!$AP24</f>
        <v>15.8</v>
      </c>
      <c r="E23" s="11">
        <f>[1]agosto2011!$BN24</f>
        <v>0.8</v>
      </c>
      <c r="F23" s="12">
        <f>[1]agosto2011!$BO24</f>
        <v>0</v>
      </c>
      <c r="G23" s="13">
        <f>[1]agosto2011!$BT24</f>
        <v>17.7</v>
      </c>
      <c r="H23" s="14" t="str">
        <f>[1]agosto2011!$BU24</f>
        <v>WNW</v>
      </c>
      <c r="I23" s="13">
        <f>[1]agosto2011!$BW24</f>
        <v>3.6333333333333324</v>
      </c>
      <c r="J23" s="15" t="str">
        <f>[1]agosto2011!$BX24</f>
        <v>W</v>
      </c>
      <c r="K23" s="16">
        <f>[1]agosto2011!$CA24</f>
        <v>284</v>
      </c>
      <c r="L23" s="17">
        <f>[1]agosto2011!$CB24</f>
        <v>1039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09">
        <v>15</v>
      </c>
      <c r="B24" s="11">
        <f>[1]agosto2011!$AT25</f>
        <v>21.110416666666669</v>
      </c>
      <c r="C24" s="11">
        <f>[1]agosto2011!$AR25</f>
        <v>27.1</v>
      </c>
      <c r="D24" s="11">
        <f>[1]agosto2011!$AP25</f>
        <v>16.399999999999999</v>
      </c>
      <c r="E24" s="11">
        <f>[1]agosto2011!$BN25</f>
        <v>5.8000000000000007</v>
      </c>
      <c r="F24" s="12">
        <f>[1]agosto2011!$BO25</f>
        <v>0</v>
      </c>
      <c r="G24" s="13">
        <f>[1]agosto2011!$BT25</f>
        <v>19.3</v>
      </c>
      <c r="H24" s="14" t="str">
        <f>[1]agosto2011!$BU25</f>
        <v>E</v>
      </c>
      <c r="I24" s="13">
        <f>[1]agosto2011!$BW25</f>
        <v>3.0666666666666669</v>
      </c>
      <c r="J24" s="15" t="str">
        <f>[1]agosto2011!$BX25</f>
        <v>W</v>
      </c>
      <c r="K24" s="16">
        <f>[1]agosto2011!$CA25</f>
        <v>330</v>
      </c>
      <c r="L24" s="17">
        <f>[1]agosto2011!$CB25</f>
        <v>1039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09">
        <v>16</v>
      </c>
      <c r="B25" s="11">
        <f>[1]agosto2011!$AT26</f>
        <v>22.045833333333345</v>
      </c>
      <c r="C25" s="11">
        <f>[1]agosto2011!$AR26</f>
        <v>27.6</v>
      </c>
      <c r="D25" s="11">
        <f>[1]agosto2011!$AP26</f>
        <v>16.8</v>
      </c>
      <c r="E25" s="11">
        <f>[1]agosto2011!$BN26</f>
        <v>0</v>
      </c>
      <c r="F25" s="12">
        <f>[1]agosto2011!$BO26</f>
        <v>0</v>
      </c>
      <c r="G25" s="13">
        <f>[1]agosto2011!$BT26</f>
        <v>17.7</v>
      </c>
      <c r="H25" s="14" t="str">
        <f>[1]agosto2011!$BU26</f>
        <v>WNW</v>
      </c>
      <c r="I25" s="13">
        <f>[1]agosto2011!$BW26</f>
        <v>3.7666666666666644</v>
      </c>
      <c r="J25" s="15" t="str">
        <f>[1]agosto2011!$BX26</f>
        <v>WNW</v>
      </c>
      <c r="K25" s="16">
        <f>[1]agosto2011!$CA26</f>
        <v>375</v>
      </c>
      <c r="L25" s="17">
        <f>[1]agosto2011!$CB26</f>
        <v>886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09">
        <v>17</v>
      </c>
      <c r="B26" s="11">
        <f>[1]agosto2011!$AT27</f>
        <v>22.922916666666662</v>
      </c>
      <c r="C26" s="11">
        <f>[1]agosto2011!$AR27</f>
        <v>28.8</v>
      </c>
      <c r="D26" s="11">
        <f>[1]agosto2011!$AP27</f>
        <v>18.8</v>
      </c>
      <c r="E26" s="11">
        <f>[1]agosto2011!$BN27</f>
        <v>9.4</v>
      </c>
      <c r="F26" s="12">
        <f>[1]agosto2011!$BO27</f>
        <v>0</v>
      </c>
      <c r="G26" s="13">
        <f>[1]agosto2011!$BT27</f>
        <v>19.3</v>
      </c>
      <c r="H26" s="14" t="str">
        <f>[1]agosto2011!$BU27</f>
        <v>SE</v>
      </c>
      <c r="I26" s="13">
        <f>[1]agosto2011!$BW27</f>
        <v>3.2666666666666675</v>
      </c>
      <c r="J26" s="15" t="str">
        <f>[1]agosto2011!$BX27</f>
        <v>W</v>
      </c>
      <c r="K26" s="16">
        <f>[1]agosto2011!$CA27</f>
        <v>385</v>
      </c>
      <c r="L26" s="17">
        <f>[1]agosto2011!$CB27</f>
        <v>838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09">
        <v>18</v>
      </c>
      <c r="B27" s="11">
        <f>[1]agosto2011!$AT28</f>
        <v>23.952083333333338</v>
      </c>
      <c r="C27" s="11">
        <f>[1]agosto2011!$AR28</f>
        <v>29.6</v>
      </c>
      <c r="D27" s="11">
        <f>[1]agosto2011!$AP28</f>
        <v>19.7</v>
      </c>
      <c r="E27" s="11">
        <f>[1]agosto2011!$BN28</f>
        <v>0</v>
      </c>
      <c r="F27" s="12">
        <f>[1]agosto2011!$BO28</f>
        <v>0</v>
      </c>
      <c r="G27" s="13">
        <f>[1]agosto2011!$BT28</f>
        <v>19.3</v>
      </c>
      <c r="H27" s="14" t="str">
        <f>[1]agosto2011!$BU28</f>
        <v>E</v>
      </c>
      <c r="I27" s="13">
        <f>[1]agosto2011!$BW28</f>
        <v>3.1000000000000014</v>
      </c>
      <c r="J27" s="15" t="str">
        <f>[1]agosto2011!$BX28</f>
        <v>WNW</v>
      </c>
      <c r="K27" s="16">
        <f>[1]agosto2011!$CA28</f>
        <v>350</v>
      </c>
      <c r="L27" s="17">
        <f>[1]agosto2011!$CB28</f>
        <v>838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09">
        <v>19</v>
      </c>
      <c r="B28" s="11">
        <f>[1]agosto2011!$AT29</f>
        <v>24.583333333333329</v>
      </c>
      <c r="C28" s="11">
        <f>[1]agosto2011!$AR29</f>
        <v>30.7</v>
      </c>
      <c r="D28" s="11">
        <f>[1]agosto2011!$AP29</f>
        <v>19.2</v>
      </c>
      <c r="E28" s="11">
        <f>[1]agosto2011!$BN29</f>
        <v>0</v>
      </c>
      <c r="F28" s="12">
        <f>[1]agosto2011!$BO29</f>
        <v>0</v>
      </c>
      <c r="G28" s="13">
        <f>[1]agosto2011!$BT29</f>
        <v>20.9</v>
      </c>
      <c r="H28" s="14" t="str">
        <f>[1]agosto2011!$BU29</f>
        <v>WNW</v>
      </c>
      <c r="I28" s="13">
        <f>[1]agosto2011!$BW29</f>
        <v>3.6999999999999993</v>
      </c>
      <c r="J28" s="15" t="str">
        <f>[1]agosto2011!$BX29</f>
        <v>W</v>
      </c>
      <c r="K28" s="16">
        <f>[1]agosto2011!$CA29</f>
        <v>417</v>
      </c>
      <c r="L28" s="17">
        <f>[1]agosto2011!$CB29</f>
        <v>995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09">
        <v>20</v>
      </c>
      <c r="B29" s="11">
        <f>[1]agosto2011!$AT30</f>
        <v>24.743749999999995</v>
      </c>
      <c r="C29" s="11">
        <f>[1]agosto2011!$AR30</f>
        <v>31.8</v>
      </c>
      <c r="D29" s="11">
        <f>[1]agosto2011!$AP30</f>
        <v>18.8</v>
      </c>
      <c r="E29" s="11">
        <f>[1]agosto2011!$BN30</f>
        <v>0</v>
      </c>
      <c r="F29" s="12">
        <f>[1]agosto2011!$BO30</f>
        <v>0</v>
      </c>
      <c r="G29" s="13">
        <f>[1]agosto2011!$BT30</f>
        <v>19.3</v>
      </c>
      <c r="H29" s="14" t="str">
        <f>[1]agosto2011!$BU30</f>
        <v>WNW</v>
      </c>
      <c r="I29" s="13">
        <f>[1]agosto2011!$BW30</f>
        <v>4.2333333333333334</v>
      </c>
      <c r="J29" s="15" t="str">
        <f>[1]agosto2011!$BX30</f>
        <v>W</v>
      </c>
      <c r="K29" s="16">
        <f>[1]agosto2011!$CA30</f>
        <v>450</v>
      </c>
      <c r="L29" s="17">
        <f>[1]agosto2011!$CB30</f>
        <v>796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09">
        <v>21</v>
      </c>
      <c r="B30" s="11">
        <f>[1]agosto2011!$AT31</f>
        <v>25.060416666666665</v>
      </c>
      <c r="C30" s="11">
        <f>[1]agosto2011!$AR31</f>
        <v>31.8</v>
      </c>
      <c r="D30" s="11">
        <f>[1]agosto2011!$AP31</f>
        <v>19.399999999999999</v>
      </c>
      <c r="E30" s="11">
        <f>[1]agosto2011!$BN31</f>
        <v>0</v>
      </c>
      <c r="F30" s="12">
        <f>[1]agosto2011!$BO31</f>
        <v>0</v>
      </c>
      <c r="G30" s="13">
        <f>[1]agosto2011!$BT31</f>
        <v>19.3</v>
      </c>
      <c r="H30" s="14" t="str">
        <f>[1]agosto2011!$BU31</f>
        <v>WSW</v>
      </c>
      <c r="I30" s="13">
        <f>[1]agosto2011!$BW31</f>
        <v>4.0666666666666664</v>
      </c>
      <c r="J30" s="15" t="str">
        <f>[1]agosto2011!$BX31</f>
        <v>W</v>
      </c>
      <c r="K30" s="16">
        <f>[1]agosto2011!$CA31</f>
        <v>435</v>
      </c>
      <c r="L30" s="17">
        <f>[1]agosto2011!$CB31</f>
        <v>789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09">
        <v>22</v>
      </c>
      <c r="B31" s="11">
        <f>[1]agosto2011!$AT32</f>
        <v>25.720833333333321</v>
      </c>
      <c r="C31" s="11">
        <f>[1]agosto2011!$AR32</f>
        <v>32.6</v>
      </c>
      <c r="D31" s="11">
        <f>[1]agosto2011!$AP32</f>
        <v>20.5</v>
      </c>
      <c r="E31" s="11">
        <f>[1]agosto2011!$BN32</f>
        <v>0</v>
      </c>
      <c r="F31" s="12">
        <f>[1]agosto2011!$BO32</f>
        <v>0</v>
      </c>
      <c r="G31" s="13">
        <f>[1]agosto2011!$BT32</f>
        <v>19.3</v>
      </c>
      <c r="H31" s="14" t="str">
        <f>[1]agosto2011!$BU32</f>
        <v>W</v>
      </c>
      <c r="I31" s="13">
        <f>[1]agosto2011!$BW32</f>
        <v>4.1666666666666661</v>
      </c>
      <c r="J31" s="15" t="str">
        <f>[1]agosto2011!$BX32</f>
        <v>WNW</v>
      </c>
      <c r="K31" s="16">
        <f>[1]agosto2011!$CA32</f>
        <v>428</v>
      </c>
      <c r="L31" s="17">
        <f>[1]agosto2011!$CB32</f>
        <v>773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09">
        <v>23</v>
      </c>
      <c r="B32" s="11">
        <f>[1]agosto2011!$AT33</f>
        <v>25.608333333333338</v>
      </c>
      <c r="C32" s="11">
        <f>[1]agosto2011!$AR33</f>
        <v>32.1</v>
      </c>
      <c r="D32" s="11">
        <f>[1]agosto2011!$AP33</f>
        <v>20.6</v>
      </c>
      <c r="E32" s="11">
        <f>[1]agosto2011!$BN33</f>
        <v>0</v>
      </c>
      <c r="F32" s="12">
        <f>[1]agosto2011!$BO33</f>
        <v>0</v>
      </c>
      <c r="G32" s="13">
        <f>[1]agosto2011!$BT33</f>
        <v>20.9</v>
      </c>
      <c r="H32" s="14" t="str">
        <f>[1]agosto2011!$BU33</f>
        <v>ESE</v>
      </c>
      <c r="I32" s="13">
        <f>[1]agosto2011!$BW33</f>
        <v>4.5333333333333341</v>
      </c>
      <c r="J32" s="15" t="str">
        <f>[1]agosto2011!$BX33</f>
        <v>W</v>
      </c>
      <c r="K32" s="16">
        <f>[1]agosto2011!$CA33</f>
        <v>418</v>
      </c>
      <c r="L32" s="17">
        <f>[1]agosto2011!$CB33</f>
        <v>786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09">
        <v>24</v>
      </c>
      <c r="B33" s="11">
        <f>[1]agosto2011!$AT34</f>
        <v>24.425000000000001</v>
      </c>
      <c r="C33" s="11">
        <f>[1]agosto2011!$AR34</f>
        <v>30.2</v>
      </c>
      <c r="D33" s="11">
        <f>[1]agosto2011!$AP34</f>
        <v>18.8</v>
      </c>
      <c r="E33" s="11">
        <f>[1]agosto2011!$BN34</f>
        <v>0</v>
      </c>
      <c r="F33" s="12">
        <f>[1]agosto2011!$BO34</f>
        <v>0</v>
      </c>
      <c r="G33" s="13">
        <f>[1]agosto2011!$BT34</f>
        <v>22.5</v>
      </c>
      <c r="H33" s="14" t="str">
        <f>[1]agosto2011!$BU34</f>
        <v>E</v>
      </c>
      <c r="I33" s="13">
        <f>[1]agosto2011!$BW34</f>
        <v>4.3666666666666671</v>
      </c>
      <c r="J33" s="15" t="str">
        <f>[1]agosto2011!$BX34</f>
        <v>W</v>
      </c>
      <c r="K33" s="16">
        <f>[1]agosto2011!$CA34</f>
        <v>408</v>
      </c>
      <c r="L33" s="17">
        <f>[1]agosto2011!$CB34</f>
        <v>846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09">
        <v>25</v>
      </c>
      <c r="B34" s="11">
        <f>[1]agosto2011!$AT35</f>
        <v>24.064583333333335</v>
      </c>
      <c r="C34" s="11">
        <f>[1]agosto2011!$AR35</f>
        <v>29.8</v>
      </c>
      <c r="D34" s="11">
        <f>[1]agosto2011!$AP35</f>
        <v>18.399999999999999</v>
      </c>
      <c r="E34" s="11">
        <f>[1]agosto2011!$BN35</f>
        <v>0</v>
      </c>
      <c r="F34" s="12">
        <f>[1]agosto2011!$BO35</f>
        <v>0</v>
      </c>
      <c r="G34" s="13">
        <f>[1]agosto2011!$BT35</f>
        <v>29</v>
      </c>
      <c r="H34" s="14" t="str">
        <f>[1]agosto2011!$BU35</f>
        <v>ENE</v>
      </c>
      <c r="I34" s="13">
        <f>[1]agosto2011!$BW35</f>
        <v>5.2395833333333321</v>
      </c>
      <c r="J34" s="15" t="str">
        <f>[1]agosto2011!$BX35</f>
        <v>ENE</v>
      </c>
      <c r="K34" s="16">
        <f>[1]agosto2011!$CA35</f>
        <v>416</v>
      </c>
      <c r="L34" s="17">
        <f>[1]agosto2011!$CB35</f>
        <v>784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09">
        <v>26</v>
      </c>
      <c r="B35" s="11">
        <f>[1]agosto2011!$AT36</f>
        <v>23.081250000000001</v>
      </c>
      <c r="C35" s="11">
        <f>[1]agosto2011!$AR36</f>
        <v>29.3</v>
      </c>
      <c r="D35" s="11">
        <f>[1]agosto2011!$AP36</f>
        <v>18.100000000000001</v>
      </c>
      <c r="E35" s="11">
        <f>[1]agosto2011!$BN36</f>
        <v>0</v>
      </c>
      <c r="F35" s="12">
        <f>[1]agosto2011!$BO36</f>
        <v>0</v>
      </c>
      <c r="G35" s="13">
        <f>[1]agosto2011!$BT36</f>
        <v>22.5</v>
      </c>
      <c r="H35" s="14" t="str">
        <f>[1]agosto2011!$BU36</f>
        <v>E</v>
      </c>
      <c r="I35" s="13">
        <f>[1]agosto2011!$BW36</f>
        <v>4.772916666666668</v>
      </c>
      <c r="J35" s="15" t="str">
        <f>[1]agosto2011!$BX36</f>
        <v>W</v>
      </c>
      <c r="K35" s="16">
        <f>[1]agosto2011!$CA36</f>
        <v>394</v>
      </c>
      <c r="L35" s="17">
        <f>[1]agosto2011!$CB36</f>
        <v>898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09">
        <v>27</v>
      </c>
      <c r="B36" s="11">
        <f>[1]agosto2011!$AT37</f>
        <v>21.577083333333334</v>
      </c>
      <c r="C36" s="11">
        <f>[1]agosto2011!$AR37</f>
        <v>27.3</v>
      </c>
      <c r="D36" s="11">
        <f>[1]agosto2011!$AP37</f>
        <v>15.1</v>
      </c>
      <c r="E36" s="11">
        <f>[1]agosto2011!$BN37</f>
        <v>0</v>
      </c>
      <c r="F36" s="12">
        <f>[1]agosto2011!$BO37</f>
        <v>0</v>
      </c>
      <c r="G36" s="13">
        <f>[1]agosto2011!$BT37</f>
        <v>54.7</v>
      </c>
      <c r="H36" s="14" t="str">
        <f>[1]agosto2011!$BU37</f>
        <v>W</v>
      </c>
      <c r="I36" s="13">
        <f>[1]agosto2011!$BW37</f>
        <v>5.7770833333333327</v>
      </c>
      <c r="J36" s="15" t="str">
        <f>[1]agosto2011!$BX37</f>
        <v>W</v>
      </c>
      <c r="K36" s="16">
        <f>[1]agosto2011!$CA37</f>
        <v>466</v>
      </c>
      <c r="L36" s="17">
        <f>[1]agosto2011!$CB37</f>
        <v>846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09">
        <v>28</v>
      </c>
      <c r="B37" s="11">
        <f>[1]agosto2011!$AT38</f>
        <v>18.193749999999994</v>
      </c>
      <c r="C37" s="11">
        <f>[1]agosto2011!$AR38</f>
        <v>25.9</v>
      </c>
      <c r="D37" s="11">
        <f>[1]agosto2011!$AP38</f>
        <v>10.4</v>
      </c>
      <c r="E37" s="11">
        <f>[1]agosto2011!$BN38</f>
        <v>0</v>
      </c>
      <c r="F37" s="12">
        <f>[1]agosto2011!$BO38</f>
        <v>0</v>
      </c>
      <c r="G37" s="13">
        <f>[1]agosto2011!$BT38</f>
        <v>20.9</v>
      </c>
      <c r="H37" s="14" t="str">
        <f>[1]agosto2011!$BU38</f>
        <v>SE</v>
      </c>
      <c r="I37" s="13">
        <f>[1]agosto2011!$BW38</f>
        <v>4.1666666666666661</v>
      </c>
      <c r="J37" s="15" t="str">
        <f>[1]agosto2011!$BX38</f>
        <v>W</v>
      </c>
      <c r="K37" s="16">
        <f>[1]agosto2011!$CA38</f>
        <v>454</v>
      </c>
      <c r="L37" s="17">
        <f>[1]agosto2011!$CB38</f>
        <v>816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09">
        <v>29</v>
      </c>
      <c r="B38" s="11">
        <f>[1]agosto2011!$AT39</f>
        <v>19.264583333333334</v>
      </c>
      <c r="C38" s="11">
        <f>[1]agosto2011!$AR39</f>
        <v>25.8</v>
      </c>
      <c r="D38" s="11">
        <f>[1]agosto2011!$AP39</f>
        <v>13.2</v>
      </c>
      <c r="E38" s="11">
        <f>[1]agosto2011!$BN39</f>
        <v>0</v>
      </c>
      <c r="F38" s="12">
        <f>[1]agosto2011!$BO39</f>
        <v>0</v>
      </c>
      <c r="G38" s="13">
        <f>[1]agosto2011!$BT39</f>
        <v>24.1</v>
      </c>
      <c r="H38" s="14" t="str">
        <f>[1]agosto2011!$BU39</f>
        <v>SE</v>
      </c>
      <c r="I38" s="13">
        <f>[1]agosto2011!$BW39</f>
        <v>4.6000000000000005</v>
      </c>
      <c r="J38" s="15" t="str">
        <f>[1]agosto2011!$BX39</f>
        <v>W</v>
      </c>
      <c r="K38" s="16">
        <f>[1]agosto2011!$CA39</f>
        <v>427</v>
      </c>
      <c r="L38" s="17">
        <f>[1]agosto2011!$CB39</f>
        <v>844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09">
        <v>30</v>
      </c>
      <c r="B39" s="11">
        <f>[1]agosto2011!$AT40</f>
        <v>19.774999999999999</v>
      </c>
      <c r="C39" s="11">
        <f>[1]agosto2011!$AR40</f>
        <v>26.4</v>
      </c>
      <c r="D39" s="11">
        <f>[1]agosto2011!$AP40</f>
        <v>13.7</v>
      </c>
      <c r="E39" s="11">
        <f>[1]agosto2011!$BN40</f>
        <v>0</v>
      </c>
      <c r="F39" s="12">
        <f>[1]agosto2011!$BO40</f>
        <v>0</v>
      </c>
      <c r="G39" s="13">
        <f>[1]agosto2011!$BT40</f>
        <v>20.9</v>
      </c>
      <c r="H39" s="14" t="str">
        <f>[1]agosto2011!$BU40</f>
        <v>E</v>
      </c>
      <c r="I39" s="13">
        <f>[1]agosto2011!$BW40</f>
        <v>4.3666666666666671</v>
      </c>
      <c r="J39" s="15" t="str">
        <f>[1]agosto2011!$BX40</f>
        <v>W</v>
      </c>
      <c r="K39" s="16">
        <f>[1]agosto2011!$CA40</f>
        <v>413</v>
      </c>
      <c r="L39" s="17">
        <f>[1]agosto2011!$CB40</f>
        <v>780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09">
        <v>31</v>
      </c>
      <c r="B40" s="11">
        <f>[1]agosto2011!$AT41</f>
        <v>20.147916666666664</v>
      </c>
      <c r="C40" s="11">
        <f>[1]agosto2011!$AR41</f>
        <v>25.7</v>
      </c>
      <c r="D40" s="11">
        <f>[1]agosto2011!$AP41</f>
        <v>15.2</v>
      </c>
      <c r="E40" s="11">
        <f>[1]agosto2011!$BN41</f>
        <v>0</v>
      </c>
      <c r="F40" s="12">
        <f>[1]agosto2011!$BO41</f>
        <v>0</v>
      </c>
      <c r="G40" s="13">
        <f>[1]agosto2011!$BT41</f>
        <v>20.9</v>
      </c>
      <c r="H40" s="14" t="str">
        <f>[1]agosto2011!$BU41</f>
        <v>ENE</v>
      </c>
      <c r="I40" s="13">
        <f>[1]agosto2011!$BW41</f>
        <v>3.9999999999999996</v>
      </c>
      <c r="J40" s="15" t="str">
        <f>[1]agosto2011!$BX41</f>
        <v>W</v>
      </c>
      <c r="K40" s="16">
        <f>[1]agosto2011!$CA41</f>
        <v>374</v>
      </c>
      <c r="L40" s="17">
        <f>[1]agosto2011!$CB41</f>
        <v>886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09" t="s">
        <v>26</v>
      </c>
      <c r="B42" s="11">
        <f>AVERAGE(B10:B40)</f>
        <v>21.485618279569884</v>
      </c>
      <c r="C42" s="11">
        <f>AVERAGE(C10:C40)</f>
        <v>27.606451612903225</v>
      </c>
      <c r="D42" s="11">
        <f>AVERAGE(D10:D40)</f>
        <v>16.241935483870968</v>
      </c>
      <c r="E42" s="11">
        <f>SUM(E10:E40)</f>
        <v>30.800000000000004</v>
      </c>
      <c r="F42" s="12">
        <f>SUM(F10:F40)</f>
        <v>0</v>
      </c>
      <c r="G42" s="11">
        <f>AVERAGE(G10:G40)</f>
        <v>22.619354838709679</v>
      </c>
      <c r="H42" s="10"/>
      <c r="I42" s="11">
        <f>AVERAGE(I10:I40)</f>
        <v>3.8567876344086023</v>
      </c>
      <c r="J42" s="10"/>
      <c r="K42" s="16">
        <f>AVERAGE(K10:K40)</f>
        <v>380.48387096774195</v>
      </c>
      <c r="L42" s="17">
        <f>AVERAGE(L10:L40)</f>
        <v>887.22580645161293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09" t="s">
        <v>27</v>
      </c>
      <c r="B43" s="11">
        <f t="shared" ref="B43:G43" si="0">MAX(B10:B40)</f>
        <v>25.720833333333321</v>
      </c>
      <c r="C43" s="11">
        <f t="shared" si="0"/>
        <v>32.6</v>
      </c>
      <c r="D43" s="11">
        <f t="shared" si="0"/>
        <v>20.6</v>
      </c>
      <c r="E43" s="11">
        <f t="shared" si="0"/>
        <v>9.4</v>
      </c>
      <c r="F43" s="12">
        <f t="shared" si="0"/>
        <v>0</v>
      </c>
      <c r="G43" s="11">
        <f t="shared" si="0"/>
        <v>54.7</v>
      </c>
      <c r="H43" s="10"/>
      <c r="I43" s="11">
        <f>MAX(I10:I40)</f>
        <v>5.7770833333333327</v>
      </c>
      <c r="J43" s="10"/>
      <c r="K43" s="16">
        <f>MAX(K10:K40)</f>
        <v>471</v>
      </c>
      <c r="L43" s="17">
        <f>MAX(L10:L40)</f>
        <v>1109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09" t="s">
        <v>28</v>
      </c>
      <c r="B44" s="11">
        <f t="shared" ref="B44:G44" si="1">MIN(B10:B40)</f>
        <v>17.743750000000002</v>
      </c>
      <c r="C44" s="11">
        <f t="shared" si="1"/>
        <v>22.1</v>
      </c>
      <c r="D44" s="11">
        <f t="shared" si="1"/>
        <v>10.4</v>
      </c>
      <c r="E44" s="11">
        <f t="shared" si="1"/>
        <v>0</v>
      </c>
      <c r="F44" s="12">
        <f t="shared" si="1"/>
        <v>0</v>
      </c>
      <c r="G44" s="11">
        <f t="shared" si="1"/>
        <v>12.9</v>
      </c>
      <c r="H44" s="10"/>
      <c r="I44" s="11">
        <f>MIN(I10:I40)</f>
        <v>0.90000000000000024</v>
      </c>
      <c r="J44" s="10"/>
      <c r="K44" s="16">
        <f>MIN(K10:K40)</f>
        <v>124</v>
      </c>
      <c r="L44" s="17">
        <f>MIN(L10:L40)</f>
        <v>585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[1]agosto2011!$BU$48</f>
        <v>54.7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[1]agosto2011!$AQ$57</f>
        <v>21.485618279569884</v>
      </c>
      <c r="D50" s="10"/>
      <c r="E50" s="9" t="s">
        <v>35</v>
      </c>
      <c r="F50" s="10"/>
      <c r="G50" s="13">
        <f>E42</f>
        <v>30.800000000000004</v>
      </c>
      <c r="H50" s="10"/>
      <c r="I50" s="10"/>
      <c r="J50" s="10"/>
      <c r="K50" s="9" t="s">
        <v>14</v>
      </c>
      <c r="L50" s="18">
        <f>[1]agosto2011!$BU$49</f>
        <v>40782</v>
      </c>
      <c r="M50" s="10"/>
      <c r="N50" s="109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[1]agosto2011!$AX$57</f>
        <v>12.767106454813106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[1]agosto2011!$BU$50</f>
        <v>12:30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[1]agosto2011!$AQ$56</f>
        <v>27.606451612903225</v>
      </c>
      <c r="D52" s="10"/>
      <c r="E52" s="9" t="s">
        <v>40</v>
      </c>
      <c r="F52" s="10"/>
      <c r="G52" s="13">
        <f>E43</f>
        <v>9.4</v>
      </c>
      <c r="H52" s="29">
        <f>[1]agosto2011!$AR$61</f>
        <v>40772</v>
      </c>
      <c r="I52" s="10"/>
      <c r="J52" s="10"/>
      <c r="K52" s="9" t="s">
        <v>41</v>
      </c>
      <c r="L52" s="14" t="str">
        <f>[1]agosto2011!$BU$51</f>
        <v>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[1]agosto2011!$AQ$55</f>
        <v>16.241935483870968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[1]agosto2011!$AQ$50</f>
        <v>25.720833333333321</v>
      </c>
      <c r="D54" s="29">
        <f>[1]agosto2011!$AR$50</f>
        <v>40777</v>
      </c>
      <c r="E54" s="9" t="s">
        <v>45</v>
      </c>
      <c r="F54" s="10"/>
      <c r="G54" s="17">
        <f>[1]agosto2011!$AQ$66</f>
        <v>7</v>
      </c>
      <c r="H54" s="10"/>
      <c r="I54" s="10"/>
      <c r="J54" s="4" t="s">
        <v>46</v>
      </c>
      <c r="K54" s="9" t="s">
        <v>33</v>
      </c>
      <c r="L54" s="14">
        <f>I42</f>
        <v>3.8567876344086023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[1]agosto2011!$AQ$49</f>
        <v>17.743750000000002</v>
      </c>
      <c r="D55" s="29">
        <f>[1]agosto2011!$AR$49</f>
        <v>40765</v>
      </c>
      <c r="E55" s="9" t="s">
        <v>48</v>
      </c>
      <c r="F55" s="10"/>
      <c r="G55" s="20">
        <f>[1]agosto2011!$AQ$65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[1]agosto2011!$AQ$48</f>
        <v>32.6</v>
      </c>
      <c r="D56" s="29">
        <f>[1]agosto2011!$AR$48</f>
        <v>40777</v>
      </c>
      <c r="E56" s="10"/>
      <c r="F56" s="10"/>
      <c r="G56" s="10"/>
      <c r="H56" s="10"/>
      <c r="I56" s="10"/>
      <c r="J56" s="4" t="s">
        <v>50</v>
      </c>
      <c r="K56" s="10"/>
      <c r="L56" s="14" t="str">
        <f>[1]agosto2011!$BW$55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[1]agosto2011!$AQ$47</f>
        <v>10.4</v>
      </c>
      <c r="D57" s="29">
        <f>[1]agosto2011!$AR$47</f>
        <v>40783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[1]agosto2011!$AQ$63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139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09">
        <v>2011</v>
      </c>
      <c r="D63" s="109">
        <v>2010</v>
      </c>
      <c r="E63" s="109">
        <v>2009</v>
      </c>
      <c r="F63" s="109">
        <v>2008</v>
      </c>
      <c r="G63" s="109">
        <v>2007</v>
      </c>
      <c r="H63" s="109">
        <v>2006</v>
      </c>
      <c r="I63" s="109">
        <v>2005</v>
      </c>
      <c r="J63" s="109">
        <v>2004</v>
      </c>
      <c r="K63" s="109">
        <v>2003</v>
      </c>
      <c r="L63" s="109">
        <v>2002</v>
      </c>
      <c r="M63" s="109">
        <v>2001</v>
      </c>
      <c r="N63" s="109">
        <v>2000</v>
      </c>
      <c r="O63" s="109">
        <v>1999</v>
      </c>
      <c r="P63" s="109">
        <v>1998</v>
      </c>
      <c r="Q63" s="109">
        <v>1997</v>
      </c>
      <c r="R63" s="109">
        <v>1996</v>
      </c>
      <c r="S63" s="109">
        <v>1995</v>
      </c>
      <c r="T63" s="109">
        <v>1994</v>
      </c>
      <c r="U63" s="109">
        <v>1993</v>
      </c>
      <c r="V63" s="109">
        <v>1992</v>
      </c>
      <c r="W63" s="109">
        <v>1991</v>
      </c>
      <c r="X63" s="109">
        <v>1990</v>
      </c>
      <c r="Y63" s="109">
        <v>1989</v>
      </c>
      <c r="Z63" s="109" t="s">
        <v>56</v>
      </c>
    </row>
    <row r="64" spans="1:26">
      <c r="A64" s="4" t="s">
        <v>57</v>
      </c>
      <c r="B64" s="10"/>
      <c r="C64" s="11">
        <f>[1]agosto2011!$AT$43</f>
        <v>21.485618279569884</v>
      </c>
      <c r="D64" s="11">
        <f>[2]agosto2010!$AQ$57</f>
        <v>19.177553763440866</v>
      </c>
      <c r="E64" s="11">
        <f>[3]agosto2009!$D$53</f>
        <v>21.934139784946229</v>
      </c>
      <c r="F64" s="11">
        <f>[4]agosto2008!$D$53</f>
        <v>20.813709677419361</v>
      </c>
      <c r="G64" s="11">
        <f>[5]agosto2007!$D$53</f>
        <v>19.856451612903225</v>
      </c>
      <c r="H64" s="11">
        <f>[6]agosto2006!$D$53</f>
        <v>18.912903225806449</v>
      </c>
      <c r="I64" s="11">
        <f>[7]agosto2005!$D$53</f>
        <v>19.491129032258069</v>
      </c>
      <c r="J64" s="11">
        <f>[8]agosto2004!$D$53</f>
        <v>20.639516129032259</v>
      </c>
      <c r="K64" s="11">
        <f>[9]agosto2003!$D$53</f>
        <v>23.720161290322583</v>
      </c>
      <c r="L64" s="11">
        <f>[10]agosto2002!$D$53</f>
        <v>19.543548387096774</v>
      </c>
      <c r="M64" s="11">
        <f>[11]agosto2001!$D$53</f>
        <v>21.933064516129029</v>
      </c>
      <c r="N64" s="11">
        <f>[12]agosto2000!$D$53</f>
        <v>21.128225806451614</v>
      </c>
      <c r="O64" s="11">
        <f>[13]agosto99!$D$53</f>
        <v>20.220161290322583</v>
      </c>
      <c r="P64" s="11">
        <f>[14]agosto98!$D$53</f>
        <v>20.85483870967742</v>
      </c>
      <c r="Q64" s="11">
        <f>[15]agosto97!$D$51</f>
        <v>20.532258064516128</v>
      </c>
      <c r="R64" s="11">
        <f>[16]agosto96!$D$51</f>
        <v>18.620967741935484</v>
      </c>
      <c r="S64" s="11">
        <f>[17]agosto95!$D$51</f>
        <v>19.5</v>
      </c>
      <c r="T64" s="11">
        <f>[18]agosto94!$D$51</f>
        <v>21.701612903225808</v>
      </c>
      <c r="U64" s="11">
        <f>[19]agosto93!$D$51</f>
        <v>20.637096774193548</v>
      </c>
      <c r="V64" s="11">
        <f>[20]agosto92!$D$51</f>
        <v>21.25</v>
      </c>
      <c r="W64" s="11">
        <f>[21]agosto91!$D$51</f>
        <v>22.75</v>
      </c>
      <c r="X64" s="11">
        <f>[22]agosto90!$D$51</f>
        <v>20.70967741935484</v>
      </c>
      <c r="Y64" s="11"/>
      <c r="Z64" s="11">
        <f t="shared" ref="Z64:Z80" si="2">AVERAGE(C64:Y64)</f>
        <v>20.700574291300097</v>
      </c>
    </row>
    <row r="65" spans="1:26">
      <c r="A65" s="4" t="s">
        <v>58</v>
      </c>
      <c r="B65" s="10"/>
      <c r="C65" s="11">
        <f>[1]agosto2011!$AX$57</f>
        <v>12.767106454813106</v>
      </c>
      <c r="D65" s="11">
        <f>[2]agosto2010!$AX$57</f>
        <v>11.623783683894899</v>
      </c>
      <c r="E65" s="11">
        <f>[3]agosto2009!$I$53</f>
        <v>12.816857334578772</v>
      </c>
      <c r="F65" s="11">
        <f>[4]agosto2008!$I$53</f>
        <v>12.709710789766405</v>
      </c>
      <c r="G65" s="11">
        <f>[5]agosto2007!$I$53</f>
        <v>13.902809379800308</v>
      </c>
      <c r="H65" s="11">
        <f>[6]agosto2006!$I$53</f>
        <v>12.217086453533026</v>
      </c>
      <c r="I65" s="11">
        <f>[7]agosto2005!$I$53</f>
        <v>12.17232910906298</v>
      </c>
      <c r="J65" s="11">
        <f>[8]agosto2004!$I$53</f>
        <v>12.040227683537262</v>
      </c>
      <c r="K65" s="11">
        <f>[9]agosto2003!$I$53</f>
        <v>13.337079253072197</v>
      </c>
      <c r="L65" s="11">
        <f>[10]agosto2002!$I$53</f>
        <v>12.453541426651306</v>
      </c>
      <c r="M65" s="11">
        <f>[11]agosto2001!$I$53</f>
        <v>12.646353206605223</v>
      </c>
      <c r="N65" s="11">
        <f>[12]agosto2000!$I$53</f>
        <v>12.554590748980347</v>
      </c>
      <c r="O65" s="11">
        <f>[13]agosto99!$I$53</f>
        <v>12.437175670602919</v>
      </c>
      <c r="P65" s="11">
        <f>[14]agosto98!$I$53</f>
        <v>11.925028801843318</v>
      </c>
      <c r="Q65" s="11">
        <f>[15]agosto97!$I$53</f>
        <v>12.109634216589862</v>
      </c>
      <c r="R65" s="11">
        <f>[16]agosto96!$I$53</f>
        <v>10.922186688913609</v>
      </c>
      <c r="S65" s="11">
        <f>[17]agosto95!$I$53</f>
        <v>11.418704397081413</v>
      </c>
      <c r="T65" s="11">
        <f>[18]agosto94!$I$53</f>
        <v>12.32657210061444</v>
      </c>
      <c r="U65" s="11">
        <f>[19]agosto93!$I$53</f>
        <v>11.474253552227342</v>
      </c>
      <c r="V65" s="11">
        <f>[20]agosto92!$I$53</f>
        <v>11.40208449202818</v>
      </c>
      <c r="W65" s="11">
        <f>[21]agosto91!$I$53</f>
        <v>11.794758064516129</v>
      </c>
      <c r="X65" s="11">
        <f>[22]agosto90!$I$53</f>
        <v>13.510075844854072</v>
      </c>
      <c r="Y65" s="11"/>
      <c r="Z65" s="11">
        <f t="shared" si="2"/>
        <v>12.298270425162142</v>
      </c>
    </row>
    <row r="66" spans="1:26">
      <c r="A66" s="4" t="s">
        <v>59</v>
      </c>
      <c r="B66" s="10"/>
      <c r="C66" s="11">
        <f>[1]agosto2011!$AR$43</f>
        <v>27.606451612903225</v>
      </c>
      <c r="D66" s="11">
        <f>[2]agosto2010!$AR$43</f>
        <v>24.551612903225799</v>
      </c>
      <c r="E66" s="11">
        <f>[3]agosto2009!$D$52</f>
        <v>27.903225806451609</v>
      </c>
      <c r="F66" s="11">
        <f>[4]agosto2008!$D$52</f>
        <v>27.012903225806458</v>
      </c>
      <c r="G66" s="11">
        <f>[5]agosto2007!$D$52</f>
        <v>25.483870967741939</v>
      </c>
      <c r="H66" s="11">
        <f>[6]agosto2006!$D$52</f>
        <v>24.738709677419351</v>
      </c>
      <c r="I66" s="11">
        <f>[7]agosto2005!$D$52</f>
        <v>25.080645161290327</v>
      </c>
      <c r="J66" s="11">
        <f>[8]agosto2004!$D$52</f>
        <v>26.235483870967737</v>
      </c>
      <c r="K66" s="11">
        <f>[9]agosto2003!$D$52</f>
        <v>30.909677419354843</v>
      </c>
      <c r="L66" s="11">
        <f>[10]agosto2002!$D$52</f>
        <v>24.900000000000002</v>
      </c>
      <c r="M66" s="11">
        <f>[11]agosto2001!$D$52</f>
        <v>27.99677419354839</v>
      </c>
      <c r="N66" s="11">
        <f>[12]agosto2000!$D$52</f>
        <v>27.051612903225802</v>
      </c>
      <c r="O66" s="11">
        <f>[13]agosto99!$D$52</f>
        <v>24.793548387096774</v>
      </c>
      <c r="P66" s="11">
        <f>[14]agosto98!$D$52</f>
        <v>27.70967741935484</v>
      </c>
      <c r="Q66" s="11">
        <f>[15]agosto97!$D$50</f>
        <v>26.64516129032258</v>
      </c>
      <c r="R66" s="11">
        <f>[16]agosto96!$D$50</f>
        <v>24.677419354838708</v>
      </c>
      <c r="S66" s="11">
        <f>[17]agosto95!$D$50</f>
        <v>26</v>
      </c>
      <c r="T66" s="11">
        <f>[18]agosto94!$D$50</f>
        <v>28.903225806451612</v>
      </c>
      <c r="U66" s="11">
        <f>[19]agosto93!$D$50</f>
        <v>27.806451612903224</v>
      </c>
      <c r="V66" s="11">
        <f>[20]agosto92!$D$50</f>
        <v>28.06451612903226</v>
      </c>
      <c r="W66" s="11">
        <f>[21]agosto91!$D$50</f>
        <v>28.774193548387096</v>
      </c>
      <c r="X66" s="11">
        <f>[22]agosto90!$D$50</f>
        <v>25.129032258064516</v>
      </c>
      <c r="Y66" s="11"/>
      <c r="Z66" s="11">
        <f t="shared" si="2"/>
        <v>26.726099706744868</v>
      </c>
    </row>
    <row r="67" spans="1:26">
      <c r="A67" s="4" t="s">
        <v>60</v>
      </c>
      <c r="B67" s="10"/>
      <c r="C67" s="11">
        <f>[1]agosto2011!$AP$43</f>
        <v>16.241935483870968</v>
      </c>
      <c r="D67" s="11">
        <f>[2]agosto2010!$AP101</f>
        <v>0</v>
      </c>
      <c r="E67" s="11">
        <f>[3]agosto2009!$D$51</f>
        <v>16.78064516129032</v>
      </c>
      <c r="F67" s="11">
        <f>[4]agosto2008!$D$51</f>
        <v>15.95161290322581</v>
      </c>
      <c r="G67" s="11">
        <f>[5]agosto2007!$D$51</f>
        <v>15.238709677419354</v>
      </c>
      <c r="H67" s="11">
        <f>[6]agosto2006!$D$51</f>
        <v>13.793548387096775</v>
      </c>
      <c r="I67" s="11">
        <f>[7]agosto2005!$D$51</f>
        <v>14.719354838709675</v>
      </c>
      <c r="J67" s="11">
        <f>[8]agosto2004!$D$51</f>
        <v>15.987096774193551</v>
      </c>
      <c r="K67" s="11">
        <f>[9]agosto2003!$D$51</f>
        <v>18.058064516129033</v>
      </c>
      <c r="L67" s="11">
        <f>[10]agosto2002!$D$51</f>
        <v>15.167741935483873</v>
      </c>
      <c r="M67" s="11">
        <f>[11]agosto2001!$D$51</f>
        <v>16.867741935483867</v>
      </c>
      <c r="N67" s="11">
        <f>[12]agosto2000!$D$51</f>
        <v>16.425806451612903</v>
      </c>
      <c r="O67" s="11">
        <f>[13]agosto99!$D$51</f>
        <v>16.377419354838711</v>
      </c>
      <c r="P67" s="11">
        <f>[14]agosto98!$D$51</f>
        <v>14.96774193548387</v>
      </c>
      <c r="Q67" s="11">
        <f>[15]agosto97!$D$49</f>
        <v>15.03225806451613</v>
      </c>
      <c r="R67" s="11">
        <f>[16]agosto96!$D$49</f>
        <v>13.419354838709678</v>
      </c>
      <c r="S67" s="11">
        <f>[17]agosto95!$D$49</f>
        <v>13.806451612903226</v>
      </c>
      <c r="T67" s="11">
        <f>[18]agosto94!$D$49</f>
        <v>15.483870967741936</v>
      </c>
      <c r="U67" s="11">
        <f>[19]agosto93!$D$49</f>
        <v>14.774193548387096</v>
      </c>
      <c r="V67" s="11">
        <f>[20]agosto92!$D$49</f>
        <v>15.64516129032258</v>
      </c>
      <c r="W67" s="11">
        <f>[21]agosto91!$D$49</f>
        <v>17.193548387096776</v>
      </c>
      <c r="X67" s="11">
        <f>[22]agosto90!$D$49</f>
        <v>16.29032258064516</v>
      </c>
      <c r="Y67" s="11"/>
      <c r="Z67" s="11">
        <f t="shared" si="2"/>
        <v>14.919208211143694</v>
      </c>
    </row>
    <row r="68" spans="1:26">
      <c r="A68" s="4" t="s">
        <v>61</v>
      </c>
      <c r="B68" s="10"/>
      <c r="C68" s="11">
        <f>[1]agosto2011!$AR$44</f>
        <v>32.6</v>
      </c>
      <c r="D68" s="11">
        <f>[2]agosto2010!$AR$44</f>
        <v>29.1</v>
      </c>
      <c r="E68" s="11">
        <f>[3]agosto2009!$D$44</f>
        <v>32.5</v>
      </c>
      <c r="F68" s="11">
        <f>[4]agosto2008!$D$44</f>
        <v>32.6</v>
      </c>
      <c r="G68" s="11">
        <f>[5]agosto2007!$D$44</f>
        <v>29.6</v>
      </c>
      <c r="H68" s="11">
        <f>[6]agosto2006!$D$44</f>
        <v>30.9</v>
      </c>
      <c r="I68" s="11">
        <f>[7]agosto2005!$D$44</f>
        <v>29.1</v>
      </c>
      <c r="J68" s="11">
        <f>[8]agosto2004!$D$44</f>
        <v>31</v>
      </c>
      <c r="K68" s="11">
        <f>[9]agosto2003!$D$44</f>
        <v>35.4</v>
      </c>
      <c r="L68" s="11">
        <f>[10]agosto2002!$D$44</f>
        <v>28.7</v>
      </c>
      <c r="M68" s="11">
        <f>[11]agosto2001!$D$44</f>
        <v>32.1</v>
      </c>
      <c r="N68" s="11">
        <f>[12]agosto2000!$D$44</f>
        <v>32.6</v>
      </c>
      <c r="O68" s="11">
        <f>[13]agosto99!$D$44</f>
        <v>28.3</v>
      </c>
      <c r="P68" s="11">
        <f>[14]agosto98!$D$44</f>
        <v>33</v>
      </c>
      <c r="Q68" s="11">
        <f>[15]agosto97!$D$44</f>
        <v>31</v>
      </c>
      <c r="R68" s="11">
        <f>[16]agosto96!$D$44</f>
        <v>29</v>
      </c>
      <c r="S68" s="11">
        <f>[17]agosto95!$D$44</f>
        <v>31</v>
      </c>
      <c r="T68" s="11">
        <f>[18]agosto94!$D$44</f>
        <v>34</v>
      </c>
      <c r="U68" s="11">
        <f>[19]agosto93!$D$44</f>
        <v>32</v>
      </c>
      <c r="V68" s="11">
        <f>[20]agosto92!$D$44</f>
        <v>31</v>
      </c>
      <c r="W68" s="11">
        <f>[21]agosto91!$D$44</f>
        <v>32</v>
      </c>
      <c r="X68" s="11">
        <f>[22]agosto90!$D$44</f>
        <v>29</v>
      </c>
      <c r="Y68" s="11"/>
      <c r="Z68" s="11">
        <f t="shared" si="2"/>
        <v>31.204545454545453</v>
      </c>
    </row>
    <row r="69" spans="1:26">
      <c r="A69" s="4" t="s">
        <v>62</v>
      </c>
      <c r="B69" s="10"/>
      <c r="C69" s="11">
        <f>[1]agosto2011!$AP$45</f>
        <v>10.4</v>
      </c>
      <c r="D69" s="11">
        <f>[2]agosto2010!$AP$45</f>
        <v>8.1999999999999993</v>
      </c>
      <c r="E69" s="11">
        <f>[3]agosto2009!$D$43</f>
        <v>11.2</v>
      </c>
      <c r="F69" s="11">
        <f>[4]agosto2008!$D$43</f>
        <v>9.8000000000000007</v>
      </c>
      <c r="G69" s="11">
        <f>[5]agosto2007!$D$43</f>
        <v>10.7</v>
      </c>
      <c r="H69" s="11">
        <f>[6]agosto2006!$D$43</f>
        <v>8.5</v>
      </c>
      <c r="I69" s="11">
        <f>[7]agosto2005!$D$43</f>
        <v>10.9</v>
      </c>
      <c r="J69" s="11">
        <f>[8]agosto2004!$D$43</f>
        <v>10.3</v>
      </c>
      <c r="K69" s="11">
        <f>[9]agosto2003!$D$43</f>
        <v>13.8</v>
      </c>
      <c r="L69" s="11">
        <f>[10]agosto2002!$D$43</f>
        <v>10.3</v>
      </c>
      <c r="M69" s="11">
        <f>[11]agosto2001!$D$43</f>
        <v>11.4</v>
      </c>
      <c r="N69" s="11">
        <f>[12]agosto2000!$D$43</f>
        <v>11.9</v>
      </c>
      <c r="O69" s="11">
        <f>[13]agosto99!$D$43</f>
        <v>10.4</v>
      </c>
      <c r="P69" s="11">
        <f>[14]agosto98!$D$43</f>
        <v>9</v>
      </c>
      <c r="Q69" s="11">
        <f>[15]agosto97!$D$43</f>
        <v>8</v>
      </c>
      <c r="R69" s="11">
        <f>[16]agosto96!$D$43</f>
        <v>8</v>
      </c>
      <c r="S69" s="11">
        <f>[17]agosto95!$D$43</f>
        <v>5</v>
      </c>
      <c r="T69" s="11">
        <f>[18]agosto94!$D$43</f>
        <v>11</v>
      </c>
      <c r="U69" s="11">
        <f>[19]agosto93!$D$43</f>
        <v>9</v>
      </c>
      <c r="V69" s="11">
        <f>[20]agosto92!$D$43</f>
        <v>12</v>
      </c>
      <c r="W69" s="11">
        <f>[21]agosto91!$D$43</f>
        <v>10</v>
      </c>
      <c r="X69" s="11">
        <f>[22]agosto90!$D$43</f>
        <v>13</v>
      </c>
      <c r="Y69" s="11"/>
      <c r="Z69" s="11">
        <f t="shared" si="2"/>
        <v>10.127272727272727</v>
      </c>
    </row>
    <row r="70" spans="1:26">
      <c r="A70" s="4" t="s">
        <v>63</v>
      </c>
      <c r="B70" s="10"/>
      <c r="C70" s="11">
        <f>[1]agosto2011!$AU$43</f>
        <v>11.364516129032259</v>
      </c>
      <c r="D70" s="11">
        <f>[2]agosto2010!$AU$43</f>
        <v>10.248387096774193</v>
      </c>
      <c r="E70" s="11">
        <f>[3]agosto2009!$D$54</f>
        <v>11.122580645161289</v>
      </c>
      <c r="F70" s="11">
        <f>[4]agosto2008!$D$54</f>
        <v>11.061290322580643</v>
      </c>
      <c r="G70" s="11">
        <f>[5]agosto2007!$D$54</f>
        <v>10.245161290322581</v>
      </c>
      <c r="H70" s="11">
        <f>[6]agosto2006!$D$54</f>
        <v>10.945161290322579</v>
      </c>
      <c r="I70" s="11">
        <f>[7]agosto2005!$D$54</f>
        <v>10.361290322580643</v>
      </c>
      <c r="J70" s="11">
        <f>[8]agosto2004!$D$54</f>
        <v>10.248387096774193</v>
      </c>
      <c r="K70" s="11">
        <f>[9]agosto2003!$D$54</f>
        <v>12.851612903225808</v>
      </c>
      <c r="L70" s="11">
        <f>[10]agosto2002!$D$54</f>
        <v>9.7322580645161292</v>
      </c>
      <c r="M70" s="11">
        <f>[11]agosto2001!$D$54</f>
        <v>11.129032258064516</v>
      </c>
      <c r="N70" s="11">
        <f>[12]agosto2000!$D$54</f>
        <v>10.625806451612901</v>
      </c>
      <c r="O70" s="11">
        <f>[13]agosto99!$D$54</f>
        <v>8.4161290322580644</v>
      </c>
      <c r="P70" s="11">
        <f>[14]agosto98!$D$54</f>
        <v>12.741935483870968</v>
      </c>
      <c r="Q70" s="11">
        <f>'[23]sint08-97'!$E$40</f>
        <v>11.612903225806452</v>
      </c>
      <c r="R70" s="11">
        <f>[16]agosto96!$D$52</f>
        <v>11.258064516129032</v>
      </c>
      <c r="S70" s="11">
        <f>[17]agosto95!$D$52</f>
        <v>12.193548387096774</v>
      </c>
      <c r="T70" s="11">
        <f>[18]agosto94!$D$52</f>
        <v>13.419354838709678</v>
      </c>
      <c r="U70" s="11">
        <f>[19]agosto93!$D$52</f>
        <v>13.03225806451613</v>
      </c>
      <c r="V70" s="11">
        <f>[20]agosto92!$D$52</f>
        <v>12.419354838709678</v>
      </c>
      <c r="W70" s="11">
        <f>[21]agosto91!$D$52</f>
        <v>11.580645161290322</v>
      </c>
      <c r="X70" s="11">
        <f>[22]agosto90!$D$52</f>
        <v>8.8387096774193541</v>
      </c>
      <c r="Y70" s="11"/>
      <c r="Z70" s="11">
        <f t="shared" si="2"/>
        <v>11.15674486803519</v>
      </c>
    </row>
    <row r="71" spans="1:26">
      <c r="A71" s="4" t="s">
        <v>64</v>
      </c>
      <c r="B71" s="10"/>
      <c r="C71" s="13">
        <f>[1]agosto2011!$BN$43</f>
        <v>30.800000000000004</v>
      </c>
      <c r="D71" s="13">
        <f>[2]agosto2010!$BN$43</f>
        <v>160.80000000000001</v>
      </c>
      <c r="E71" s="12">
        <f>[3]agosto2009!$D$55</f>
        <v>69.599999999999994</v>
      </c>
      <c r="F71" s="12">
        <f>[4]agosto2008!$D$55</f>
        <v>48</v>
      </c>
      <c r="G71" s="12">
        <f>[5]agosto2007!$D$55</f>
        <v>166</v>
      </c>
      <c r="H71" s="12">
        <f>[6]agosto2006!$D$55</f>
        <v>110</v>
      </c>
      <c r="I71" s="17">
        <f>[7]agosto2005!$D$55</f>
        <v>70</v>
      </c>
      <c r="J71" s="17">
        <f>[8]agosto2004!$D$55</f>
        <v>328</v>
      </c>
      <c r="K71" s="17">
        <f>[9]agosto2003!$D$55</f>
        <v>96</v>
      </c>
      <c r="L71" s="17">
        <f>[10]agosto2002!$D$55</f>
        <v>326</v>
      </c>
      <c r="M71" s="17">
        <f>[11]agosto2001!$D$55</f>
        <v>115</v>
      </c>
      <c r="N71" s="17">
        <f>[12]agosto2000!$D$55</f>
        <v>194</v>
      </c>
      <c r="O71" s="17">
        <f>[13]agosto99!$D$55</f>
        <v>176</v>
      </c>
      <c r="P71" s="12">
        <f>[14]agosto98!$D$55</f>
        <v>154</v>
      </c>
      <c r="Q71" s="12">
        <f>[15]agosto97!$D$54</f>
        <v>174</v>
      </c>
      <c r="R71" s="12">
        <f>[16]agosto96!$D$55</f>
        <v>191</v>
      </c>
      <c r="S71" s="12">
        <f>[17]agosto95!$D$55</f>
        <v>160</v>
      </c>
      <c r="T71" s="12">
        <f>[18]agosto94!$D$55</f>
        <v>94</v>
      </c>
      <c r="U71" s="12">
        <f>[19]agosto93!$D$55</f>
        <v>90</v>
      </c>
      <c r="V71" s="12">
        <f>[20]agosto92!$D$55</f>
        <v>126</v>
      </c>
      <c r="W71" s="12">
        <f>[21]agosto91!$D$55</f>
        <v>51</v>
      </c>
      <c r="X71" s="12"/>
      <c r="Y71" s="12"/>
      <c r="Z71" s="12">
        <f t="shared" si="2"/>
        <v>139.53333333333333</v>
      </c>
    </row>
    <row r="72" spans="1:26">
      <c r="A72" s="4" t="s">
        <v>65</v>
      </c>
      <c r="B72" s="10"/>
      <c r="C72" s="17">
        <f>[1]agosto2011!$BO$43</f>
        <v>0</v>
      </c>
      <c r="D72" s="17">
        <f>[2]agosto2010!$BO$43</f>
        <v>0</v>
      </c>
      <c r="E72" s="12">
        <f>[3]agosto2009!$D$56</f>
        <v>0</v>
      </c>
      <c r="F72" s="12">
        <f>[4]agosto2008!$D$56</f>
        <v>0</v>
      </c>
      <c r="G72" s="12">
        <f>[5]agosto2007!$D$56</f>
        <v>0</v>
      </c>
      <c r="H72" s="12">
        <f>[6]agosto2006!$D$56</f>
        <v>0</v>
      </c>
      <c r="I72" s="17">
        <f>[7]agosto2005!$D$56</f>
        <v>0</v>
      </c>
      <c r="J72" s="17">
        <f>[8]agosto2004!$D$56</f>
        <v>0</v>
      </c>
      <c r="K72" s="17">
        <f>[9]agosto2003!$D$56</f>
        <v>0</v>
      </c>
      <c r="L72" s="17">
        <f>[10]agosto2002!$D$56</f>
        <v>0</v>
      </c>
      <c r="M72" s="17">
        <f>[11]agosto2001!$D$56</f>
        <v>0</v>
      </c>
      <c r="N72" s="17">
        <f>[12]agosto2000!$D$56</f>
        <v>0</v>
      </c>
      <c r="O72" s="17">
        <f>[13]agosto99!$D$56</f>
        <v>0</v>
      </c>
      <c r="P72" s="12">
        <f>[14]agosto98!$D$56</f>
        <v>0</v>
      </c>
      <c r="Q72" s="12">
        <f>[15]agosto97!$D$55</f>
        <v>0</v>
      </c>
      <c r="R72" s="12">
        <f>[16]agosto96!$D$56</f>
        <v>0</v>
      </c>
      <c r="S72" s="12">
        <f>[17]agosto95!$D$56</f>
        <v>0</v>
      </c>
      <c r="T72" s="12">
        <f>[18]agosto94!$D$56</f>
        <v>0</v>
      </c>
      <c r="U72" s="12">
        <f>[19]agosto93!$D$56</f>
        <v>0</v>
      </c>
      <c r="V72" s="12">
        <f>[20]agosto92!$D$56</f>
        <v>0</v>
      </c>
      <c r="W72" s="12">
        <f>[21]agosto91!$D$56</f>
        <v>0</v>
      </c>
      <c r="X72" s="12"/>
      <c r="Y72" s="12"/>
      <c r="Z72" s="12">
        <f t="shared" si="2"/>
        <v>0</v>
      </c>
    </row>
    <row r="73" spans="1:26">
      <c r="A73" s="4" t="s">
        <v>66</v>
      </c>
      <c r="B73" s="10"/>
      <c r="C73" s="17">
        <f>[1]agosto2011!$AQ$66</f>
        <v>7</v>
      </c>
      <c r="D73" s="17">
        <f>[2]agosto2010!$AQ$66</f>
        <v>8</v>
      </c>
      <c r="E73" s="12">
        <f>'[24]sint2009-08'!$D$92</f>
        <v>10</v>
      </c>
      <c r="F73" s="12">
        <f>'[25]sint2008-08'!$D$92</f>
        <v>7</v>
      </c>
      <c r="G73" s="12">
        <f>'[26]sint2007-08'!$D$92</f>
        <v>12</v>
      </c>
      <c r="H73" s="12">
        <f>'[27]sint2006-08'!$D$92</f>
        <v>8</v>
      </c>
      <c r="I73" s="17">
        <f>'[28]sint2005-08'!$D$92</f>
        <v>7</v>
      </c>
      <c r="J73" s="17">
        <f>'[37]sint2004-08'!$D$91</f>
        <v>14</v>
      </c>
      <c r="K73" s="17">
        <f>'[38]sint2003-08'!$D$91</f>
        <v>9</v>
      </c>
      <c r="L73" s="17">
        <f>'[39]sint2002-08'!$D$91</f>
        <v>12</v>
      </c>
      <c r="M73" s="17">
        <f>'[41]sint2001-08'!$D$91</f>
        <v>7</v>
      </c>
      <c r="N73" s="17">
        <f>'[40]sint2000-8'!$D$91</f>
        <v>11</v>
      </c>
      <c r="O73" s="17">
        <f>[34]agosto99!$D$91</f>
        <v>13</v>
      </c>
      <c r="P73" s="12">
        <f>[35]agosto98!$D$89</f>
        <v>6</v>
      </c>
      <c r="Q73" s="12">
        <f>'[23]sint08-97'!$D$87</f>
        <v>9</v>
      </c>
      <c r="R73" s="12">
        <f>[16]agosto96!$D$60</f>
        <v>9</v>
      </c>
      <c r="S73" s="12">
        <f>[17]agosto95!$D$60</f>
        <v>8</v>
      </c>
      <c r="T73" s="12">
        <f>[18]agosto94!$D$60</f>
        <v>6</v>
      </c>
      <c r="U73" s="12">
        <f>[19]agosto93!$D$60</f>
        <v>6</v>
      </c>
      <c r="V73" s="12">
        <f>[20]agosto92!$D$60</f>
        <v>7</v>
      </c>
      <c r="W73" s="12">
        <f>[21]agosto91!$D$60</f>
        <v>3</v>
      </c>
      <c r="X73" s="12"/>
      <c r="Y73" s="12"/>
      <c r="Z73" s="12">
        <f t="shared" si="2"/>
        <v>8.5238095238095237</v>
      </c>
    </row>
    <row r="74" spans="1:26">
      <c r="A74" s="4" t="s">
        <v>67</v>
      </c>
      <c r="B74" s="10"/>
      <c r="C74" s="17">
        <f>[1]agosto2011!$AQ$63</f>
        <v>0</v>
      </c>
      <c r="D74" s="17">
        <f>[2]agosto2010!$AQ$63</f>
        <v>0</v>
      </c>
      <c r="E74" s="17">
        <f>[3]agosto2009!$D$59</f>
        <v>0</v>
      </c>
      <c r="F74" s="17">
        <f>[4]agosto2008!$D$59</f>
        <v>0</v>
      </c>
      <c r="G74" s="17">
        <f>[5]agosto2007!$D$59</f>
        <v>0</v>
      </c>
      <c r="H74" s="17">
        <f>[6]agosto2006!$D$59</f>
        <v>0</v>
      </c>
      <c r="I74" s="17">
        <f>[7]agosto2005!$D$59</f>
        <v>0</v>
      </c>
      <c r="J74" s="17">
        <f>[8]agosto2004!$D$59</f>
        <v>0</v>
      </c>
      <c r="K74" s="17">
        <f>[9]agosto2003!$D$59</f>
        <v>0</v>
      </c>
      <c r="L74" s="17">
        <f>[10]agosto2002!$D$59</f>
        <v>0</v>
      </c>
      <c r="M74" s="17">
        <f>[11]agosto2001!$D$59</f>
        <v>0</v>
      </c>
      <c r="N74" s="17">
        <f>[12]agosto2000!$D$59</f>
        <v>0</v>
      </c>
      <c r="O74" s="17">
        <f>[13]agosto99!$D$59</f>
        <v>0</v>
      </c>
      <c r="P74" s="17">
        <f>[14]agosto98!$D$58</f>
        <v>0</v>
      </c>
      <c r="Q74" s="17">
        <f>[15]agosto97!$D$59</f>
        <v>0</v>
      </c>
      <c r="R74" s="17">
        <f>[16]agosto96!$D$62</f>
        <v>0</v>
      </c>
      <c r="S74" s="17">
        <f>[17]agosto95!$D$62</f>
        <v>0</v>
      </c>
      <c r="T74" s="17">
        <f>[18]agosto94!$D$62</f>
        <v>0</v>
      </c>
      <c r="U74" s="17">
        <f>[19]agosto93!$D$62</f>
        <v>0</v>
      </c>
      <c r="V74" s="17">
        <f>[20]agosto92!$D$62</f>
        <v>0</v>
      </c>
      <c r="W74" s="17">
        <f>[21]agosto91!$D$62</f>
        <v>0</v>
      </c>
      <c r="X74" s="17">
        <f>[22]agosto90!$D$59</f>
        <v>0</v>
      </c>
      <c r="Y74" s="10"/>
      <c r="Z74" s="12">
        <f t="shared" si="2"/>
        <v>0</v>
      </c>
    </row>
    <row r="75" spans="1:26">
      <c r="A75" s="4" t="s">
        <v>68</v>
      </c>
      <c r="B75" s="10"/>
      <c r="C75" s="13">
        <f>[1]agosto2011!$AW$59</f>
        <v>1001</v>
      </c>
      <c r="D75" s="13">
        <f>[2]agosto2010!$AW$59</f>
        <v>854.8</v>
      </c>
      <c r="E75" s="17">
        <f>'[24]sint2009-08'!$I$90</f>
        <v>908.19999999999993</v>
      </c>
      <c r="F75" s="17">
        <f>'[25]sint2008-08'!$I$90</f>
        <v>1072</v>
      </c>
      <c r="G75" s="17">
        <f>'[26]sint2007-08'!$I$90</f>
        <v>801</v>
      </c>
      <c r="H75" s="17">
        <f>'[27]sint2006-08'!$I$90</f>
        <v>618</v>
      </c>
      <c r="I75" s="17">
        <f>'[28]sint2005-08'!$I$90</f>
        <v>580</v>
      </c>
      <c r="J75" s="17">
        <f>'[37]sint2004-08'!$I$89</f>
        <v>1198</v>
      </c>
      <c r="K75" s="17">
        <f>'[38]sint2003-08'!$I$89</f>
        <v>619</v>
      </c>
      <c r="L75" s="17">
        <f>'[39]sint2002-08'!$I$89</f>
        <v>1896</v>
      </c>
      <c r="M75" s="17">
        <f>'[41]sint2001-08'!$I$89</f>
        <v>911</v>
      </c>
      <c r="N75" s="17">
        <f>'[40]sint2000-8'!$I$89</f>
        <v>1178</v>
      </c>
      <c r="O75" s="17">
        <f>[34]agosto99!$I$89</f>
        <v>1395</v>
      </c>
      <c r="P75" s="17">
        <f>[35]agosto98!$I$89</f>
        <v>1381.8571428571429</v>
      </c>
      <c r="Q75" s="17">
        <f>'[23]sint08-97'!$I$84</f>
        <v>939</v>
      </c>
      <c r="R75" s="17">
        <f>[16]agosto96!$I$55</f>
        <v>1020</v>
      </c>
      <c r="S75" s="17">
        <f>[17]agosto95!$I$55</f>
        <v>1102</v>
      </c>
      <c r="T75" s="17">
        <f>[18]agosto94!$I$55</f>
        <v>1432</v>
      </c>
      <c r="U75" s="17">
        <f>[19]agosto93!$I$55</f>
        <v>1029</v>
      </c>
      <c r="V75" s="17">
        <f>[20]agosto92!$I$55</f>
        <v>1314</v>
      </c>
      <c r="W75" s="17">
        <f>[21]agosto91!$I$55</f>
        <v>992</v>
      </c>
      <c r="X75" s="17"/>
      <c r="Y75" s="10"/>
      <c r="Z75" s="12">
        <f t="shared" si="2"/>
        <v>1059.1360544217689</v>
      </c>
    </row>
    <row r="76" spans="1:26">
      <c r="A76" s="4" t="s">
        <v>69</v>
      </c>
      <c r="B76" s="10"/>
      <c r="C76" s="17">
        <f>[1]agosto2011!$AW$60</f>
        <v>12</v>
      </c>
      <c r="D76" s="17">
        <f>[2]agosto2010!$AW$60</f>
        <v>47</v>
      </c>
      <c r="E76" s="17">
        <f>'[24]sint2009-08'!$I$91</f>
        <v>38</v>
      </c>
      <c r="F76" s="17">
        <f>'[25]sint2008-08'!$I$91</f>
        <v>6</v>
      </c>
      <c r="G76" s="17">
        <f>'[26]sint2007-08'!$I$91</f>
        <v>0</v>
      </c>
      <c r="H76" s="17">
        <f>'[27]sint2006-08'!$I$91</f>
        <v>23</v>
      </c>
      <c r="I76" s="17">
        <f>'[28]sint2005-08'!$I$91</f>
        <v>25</v>
      </c>
      <c r="J76" s="17">
        <f>'[37]sint2004-08'!$I$90</f>
        <v>91</v>
      </c>
      <c r="K76" s="17">
        <f>'[38]sint2003-08'!$I$90</f>
        <v>23</v>
      </c>
      <c r="L76" s="17">
        <f>'[39]sint2002-08'!$I$90</f>
        <v>2</v>
      </c>
      <c r="M76" s="17">
        <f>'[41]sint2001-08'!$I$90</f>
        <v>38</v>
      </c>
      <c r="N76" s="17">
        <f>'[40]sint2000-8'!$I$90</f>
        <v>0</v>
      </c>
      <c r="O76" s="17">
        <f>[34]agosto99!$I$90</f>
        <v>0</v>
      </c>
      <c r="P76" s="17">
        <f>[35]agosto98!$I$90</f>
        <v>15</v>
      </c>
      <c r="Q76" s="17">
        <f>'[23]sint08-97'!$I$85</f>
        <v>17</v>
      </c>
      <c r="R76" s="17">
        <f>[16]agosto96!$I$56</f>
        <v>60</v>
      </c>
      <c r="S76" s="17">
        <f>[17]agosto95!$I$56</f>
        <v>12</v>
      </c>
      <c r="T76" s="17">
        <f>[18]agosto94!$I$56</f>
        <v>28</v>
      </c>
      <c r="U76" s="17">
        <f>[19]agosto93!$I$56</f>
        <v>9</v>
      </c>
      <c r="V76" s="17">
        <f>[20]agosto92!$I$56</f>
        <v>8</v>
      </c>
      <c r="W76" s="17">
        <f>[21]agosto91!$I$56</f>
        <v>35</v>
      </c>
      <c r="X76" s="17"/>
      <c r="Y76" s="10"/>
      <c r="Z76" s="12">
        <f t="shared" si="2"/>
        <v>23.285714285714285</v>
      </c>
    </row>
    <row r="77" spans="1:26">
      <c r="A77" s="4" t="s">
        <v>70</v>
      </c>
      <c r="B77" s="10"/>
      <c r="C77" s="13">
        <f>[1]agosto2011!$BT$44</f>
        <v>54.7</v>
      </c>
      <c r="D77" s="13">
        <f>[2]agosto2010!$BT$44</f>
        <v>67.599999999999994</v>
      </c>
      <c r="E77" s="13">
        <f>'[24]sint2009-08'!$L$41</f>
        <v>41.8</v>
      </c>
      <c r="F77" s="13">
        <f>'[25]sint2008-08'!$L$41</f>
        <v>21.2</v>
      </c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2">
        <f t="shared" si="2"/>
        <v>46.324999999999996</v>
      </c>
    </row>
    <row r="78" spans="1:26">
      <c r="A78" s="4" t="s">
        <v>71</v>
      </c>
      <c r="B78" s="10"/>
      <c r="C78" s="13">
        <f>[1]agosto2011!$BW$43</f>
        <v>3.8567876344086023</v>
      </c>
      <c r="D78" s="14">
        <f>[2]agosto2010!$BW$43</f>
        <v>3.6467741935483868</v>
      </c>
      <c r="E78" s="14">
        <f>'[24]sint2009-08'!$N$40</f>
        <v>4.338037634408602</v>
      </c>
      <c r="F78" s="14">
        <f>'[25]sint2008-08'!$N$40</f>
        <v>4.3129032258064495</v>
      </c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2">
        <f t="shared" si="2"/>
        <v>4.0386256720430103</v>
      </c>
    </row>
    <row r="79" spans="1:26">
      <c r="A79" s="4" t="s">
        <v>72</v>
      </c>
      <c r="B79" s="10"/>
      <c r="C79" s="16">
        <f>[1]agosto2011!$CA$43</f>
        <v>380.48387096774195</v>
      </c>
      <c r="D79" s="16">
        <f>[2]agosto2010!$CA$43</f>
        <v>295.61290322580646</v>
      </c>
      <c r="E79" s="16">
        <f>[36]agosto2009!$CA$43</f>
        <v>372.58064516129031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2">
        <f t="shared" si="2"/>
        <v>349.55913978494624</v>
      </c>
    </row>
    <row r="80" spans="1:26">
      <c r="A80" s="4" t="s">
        <v>73</v>
      </c>
      <c r="B80" s="10"/>
      <c r="C80" s="16">
        <f>[1]agosto2011!$CB$44</f>
        <v>1109</v>
      </c>
      <c r="D80" s="16">
        <f>[2]agosto2010!$CB$44</f>
        <v>1111</v>
      </c>
      <c r="E80" s="16">
        <f>[36]agosto2009!$CB$44</f>
        <v>1107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2">
        <f t="shared" si="2"/>
        <v>1109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Z159"/>
  <sheetViews>
    <sheetView topLeftCell="A55" workbookViewId="0">
      <selection activeCell="G54" sqref="G54"/>
    </sheetView>
  </sheetViews>
  <sheetFormatPr defaultRowHeight="15"/>
  <cols>
    <col min="2" max="2" width="19.42578125" customWidth="1"/>
    <col min="3" max="3" width="10.5703125" bestFit="1" customWidth="1"/>
    <col min="5" max="5" width="11.5703125" customWidth="1"/>
    <col min="7" max="7" width="14" customWidth="1"/>
    <col min="9" max="9" width="13" customWidth="1"/>
    <col min="10" max="10" width="13.28515625" customWidth="1"/>
    <col min="11" max="11" width="11.7109375" customWidth="1"/>
    <col min="12" max="12" width="12" customWidth="1"/>
  </cols>
  <sheetData>
    <row r="1" spans="1: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27.75">
      <c r="A2" s="1" t="s">
        <v>0</v>
      </c>
      <c r="B2" s="10"/>
      <c r="C2" s="10"/>
      <c r="D2" s="10"/>
      <c r="E2" s="10"/>
      <c r="F2" s="4"/>
      <c r="G2" s="10"/>
      <c r="H2" s="10"/>
      <c r="I2" s="10"/>
      <c r="J2" s="2" t="s">
        <v>1</v>
      </c>
      <c r="K2" s="22"/>
      <c r="L2" s="22"/>
      <c r="M2" s="2"/>
      <c r="N2" s="22"/>
      <c r="O2" s="22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20.25">
      <c r="A3" s="3" t="s">
        <v>2</v>
      </c>
      <c r="B3" s="10"/>
      <c r="C3" s="10"/>
      <c r="D3" s="10"/>
      <c r="E3" s="10"/>
      <c r="F3" s="10"/>
      <c r="G3" s="10"/>
      <c r="H3" s="10"/>
      <c r="I3" s="10"/>
      <c r="J3" s="2" t="s">
        <v>3</v>
      </c>
      <c r="K3" s="2"/>
      <c r="L3" s="2"/>
      <c r="M3" s="2"/>
      <c r="N3" s="2"/>
      <c r="O3" s="2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8">
      <c r="A4" s="114" t="s">
        <v>4</v>
      </c>
      <c r="B4" s="114"/>
      <c r="C4" s="4"/>
      <c r="D4" s="10"/>
      <c r="E4" s="10"/>
      <c r="F4" s="10"/>
      <c r="G4" s="10"/>
      <c r="H4" s="10"/>
      <c r="I4" s="10"/>
      <c r="J4" s="2"/>
      <c r="K4" s="2"/>
      <c r="L4" s="2" t="s">
        <v>5</v>
      </c>
      <c r="M4" s="2"/>
      <c r="N4" s="2"/>
      <c r="O4" s="2" t="s">
        <v>6</v>
      </c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23.25">
      <c r="A5" s="5" t="s">
        <v>7</v>
      </c>
      <c r="B5" s="21"/>
      <c r="C5" s="10"/>
      <c r="D5" s="10"/>
      <c r="E5" s="10"/>
      <c r="F5" s="10"/>
      <c r="G5" s="4"/>
      <c r="H5" s="10"/>
      <c r="I5" s="10"/>
      <c r="J5" s="2"/>
      <c r="K5" s="2"/>
      <c r="L5" s="2" t="s">
        <v>8</v>
      </c>
      <c r="M5" s="2"/>
      <c r="N5" s="2"/>
      <c r="O5" s="2" t="s">
        <v>9</v>
      </c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.75">
      <c r="A6" s="10"/>
      <c r="B6" s="10"/>
      <c r="C6" s="10"/>
      <c r="D6" s="10"/>
      <c r="E6" s="10"/>
      <c r="F6" s="10"/>
      <c r="G6" s="10"/>
      <c r="H6" s="10"/>
      <c r="I6" s="10"/>
      <c r="J6" s="2" t="s">
        <v>10</v>
      </c>
      <c r="K6" s="22"/>
      <c r="L6" s="2" t="s">
        <v>11</v>
      </c>
      <c r="M6" s="2"/>
      <c r="N6" s="2"/>
      <c r="O6" s="22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>
      <c r="A7" s="6" t="s">
        <v>12</v>
      </c>
      <c r="B7" s="6"/>
      <c r="C7" s="6"/>
      <c r="D7" s="6"/>
      <c r="E7" s="115" t="s">
        <v>140</v>
      </c>
      <c r="F7" s="115"/>
      <c r="G7" s="6">
        <v>2011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>
      <c r="A8" s="10"/>
      <c r="B8" s="10"/>
      <c r="C8" s="10"/>
      <c r="D8" s="10"/>
      <c r="E8" s="10"/>
      <c r="F8" s="10"/>
      <c r="G8" s="10"/>
      <c r="H8" s="10"/>
      <c r="I8" s="10"/>
      <c r="J8" s="10"/>
      <c r="K8" s="116"/>
      <c r="L8" s="116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40.5">
      <c r="A9" s="110" t="s">
        <v>14</v>
      </c>
      <c r="B9" s="110" t="s">
        <v>15</v>
      </c>
      <c r="C9" s="110" t="s">
        <v>16</v>
      </c>
      <c r="D9" s="110" t="s">
        <v>17</v>
      </c>
      <c r="E9" s="8" t="s">
        <v>18</v>
      </c>
      <c r="F9" s="110" t="s">
        <v>19</v>
      </c>
      <c r="G9" s="8" t="s">
        <v>20</v>
      </c>
      <c r="H9" s="8" t="s">
        <v>21</v>
      </c>
      <c r="I9" s="8" t="s">
        <v>22</v>
      </c>
      <c r="J9" s="8" t="s">
        <v>23</v>
      </c>
      <c r="K9" s="8" t="s">
        <v>24</v>
      </c>
      <c r="L9" s="8" t="s">
        <v>25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>
      <c r="A10" s="110">
        <v>1</v>
      </c>
      <c r="B10" s="11">
        <f>[1]settembre2011!$AT11</f>
        <v>19.554166666666664</v>
      </c>
      <c r="C10" s="11">
        <f>[1]settembre2011!$AR11</f>
        <v>24.3</v>
      </c>
      <c r="D10" s="11">
        <f>[1]settembre2011!$AP11</f>
        <v>16.2</v>
      </c>
      <c r="E10" s="11">
        <f>[1]settembre2011!$BN11</f>
        <v>4</v>
      </c>
      <c r="F10" s="12">
        <f>[1]settembre2011!$BO11</f>
        <v>0</v>
      </c>
      <c r="G10" s="13">
        <f>[1]settembre2011!$BT11</f>
        <v>19.3</v>
      </c>
      <c r="H10" s="14" t="str">
        <f>[1]settembre2011!$BU11</f>
        <v>E</v>
      </c>
      <c r="I10" s="13">
        <f>[1]settembre2011!$BW11</f>
        <v>3.1333333333333342</v>
      </c>
      <c r="J10" s="15" t="str">
        <f>[1]settembre2011!$BX11</f>
        <v>W</v>
      </c>
      <c r="K10" s="16">
        <f>[1]settembre2011!$CA11</f>
        <v>237</v>
      </c>
      <c r="L10" s="17">
        <f>[1]settembre2011!$CB11</f>
        <v>882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>
      <c r="A11" s="110">
        <v>2</v>
      </c>
      <c r="B11" s="11">
        <f>[1]settembre2011!$AT12</f>
        <v>20.702083333333327</v>
      </c>
      <c r="C11" s="11">
        <f>[1]settembre2011!$AR12</f>
        <v>26.7</v>
      </c>
      <c r="D11" s="11">
        <f>[1]settembre2011!$AP12</f>
        <v>16.2</v>
      </c>
      <c r="E11" s="11">
        <f>[1]settembre2011!$BN12</f>
        <v>0</v>
      </c>
      <c r="F11" s="12">
        <f>[1]settembre2011!$BO12</f>
        <v>0</v>
      </c>
      <c r="G11" s="13">
        <f>[1]settembre2011!$BT12</f>
        <v>17.7</v>
      </c>
      <c r="H11" s="14" t="str">
        <f>[1]settembre2011!$BU12</f>
        <v>SSE</v>
      </c>
      <c r="I11" s="13">
        <f>[1]settembre2011!$BW12</f>
        <v>3.1666666666666661</v>
      </c>
      <c r="J11" s="15" t="str">
        <f>[1]settembre2011!$BX12</f>
        <v>W</v>
      </c>
      <c r="K11" s="16">
        <f>[1]settembre2011!$CA12</f>
        <v>298</v>
      </c>
      <c r="L11" s="17">
        <f>[1]settembre2011!$CB12</f>
        <v>926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>
      <c r="A12" s="110">
        <v>3</v>
      </c>
      <c r="B12" s="11">
        <f>[1]settembre2011!$AT13</f>
        <v>20.531250000000004</v>
      </c>
      <c r="C12" s="11">
        <f>[1]settembre2011!$AR13</f>
        <v>26.2</v>
      </c>
      <c r="D12" s="11">
        <f>[1]settembre2011!$AP13</f>
        <v>17.2</v>
      </c>
      <c r="E12" s="11">
        <f>[1]settembre2011!$BN13</f>
        <v>3.8000000000000003</v>
      </c>
      <c r="F12" s="12">
        <f>[1]settembre2011!$BO13</f>
        <v>0</v>
      </c>
      <c r="G12" s="13">
        <f>[1]settembre2011!$BT13</f>
        <v>17.7</v>
      </c>
      <c r="H12" s="14" t="str">
        <f>[1]settembre2011!$BU13</f>
        <v>NW</v>
      </c>
      <c r="I12" s="13">
        <f>[1]settembre2011!$BW13</f>
        <v>2.9666666666666655</v>
      </c>
      <c r="J12" s="15" t="str">
        <f>[1]settembre2011!$BX13</f>
        <v>W</v>
      </c>
      <c r="K12" s="16">
        <f>[1]settembre2011!$CA13</f>
        <v>160</v>
      </c>
      <c r="L12" s="17">
        <f>[1]settembre2011!$CB13</f>
        <v>775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>
      <c r="A13" s="110">
        <v>4</v>
      </c>
      <c r="B13" s="11">
        <f>[1]settembre2011!$AT14</f>
        <v>18.639583333333338</v>
      </c>
      <c r="C13" s="11">
        <f>[1]settembre2011!$AR14</f>
        <v>19.8</v>
      </c>
      <c r="D13" s="11">
        <f>[1]settembre2011!$AP14</f>
        <v>17.600000000000001</v>
      </c>
      <c r="E13" s="11">
        <f>[1]settembre2011!$BN14</f>
        <v>10.599999999999998</v>
      </c>
      <c r="F13" s="12">
        <f>[1]settembre2011!$BO14</f>
        <v>0</v>
      </c>
      <c r="G13" s="13">
        <f>[1]settembre2011!$BT14</f>
        <v>17.7</v>
      </c>
      <c r="H13" s="14" t="str">
        <f>[1]settembre2011!$BU14</f>
        <v>WSW</v>
      </c>
      <c r="I13" s="13">
        <f>[1]settembre2011!$BW14</f>
        <v>1.6333333333333331</v>
      </c>
      <c r="J13" s="15" t="str">
        <f>[1]settembre2011!$BX14</f>
        <v>W</v>
      </c>
      <c r="K13" s="16">
        <f>[1]settembre2011!$CA14</f>
        <v>70</v>
      </c>
      <c r="L13" s="17">
        <f>[1]settembre2011!$CB14</f>
        <v>220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>
      <c r="A14" s="110">
        <v>5</v>
      </c>
      <c r="B14" s="11">
        <f>[1]settembre2011!$AT15</f>
        <v>19.206249999999997</v>
      </c>
      <c r="C14" s="11">
        <f>[1]settembre2011!$AR15</f>
        <v>24.1</v>
      </c>
      <c r="D14" s="11">
        <f>[1]settembre2011!$AP15</f>
        <v>13.5</v>
      </c>
      <c r="E14" s="11">
        <f>[1]settembre2011!$BN15</f>
        <v>6.4</v>
      </c>
      <c r="F14" s="12">
        <f>[1]settembre2011!$BO15</f>
        <v>0</v>
      </c>
      <c r="G14" s="13">
        <f>[1]settembre2011!$BT15</f>
        <v>20.9</v>
      </c>
      <c r="H14" s="14" t="str">
        <f>[1]settembre2011!$BU15</f>
        <v>E</v>
      </c>
      <c r="I14" s="13">
        <f>[1]settembre2011!$BW15</f>
        <v>2.8000000000000003</v>
      </c>
      <c r="J14" s="15" t="str">
        <f>[1]settembre2011!$BX15</f>
        <v>WNW</v>
      </c>
      <c r="K14" s="16">
        <f>[1]settembre2011!$CA15</f>
        <v>306</v>
      </c>
      <c r="L14" s="17">
        <f>[1]settembre2011!$CB15</f>
        <v>933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>
      <c r="A15" s="110">
        <v>6</v>
      </c>
      <c r="B15" s="11">
        <f>[1]settembre2011!$AT16</f>
        <v>18.127083333333331</v>
      </c>
      <c r="C15" s="11">
        <f>[1]settembre2011!$AR16</f>
        <v>24.4</v>
      </c>
      <c r="D15" s="11">
        <f>[1]settembre2011!$AP16</f>
        <v>12.4</v>
      </c>
      <c r="E15" s="11">
        <f>[1]settembre2011!$BN16</f>
        <v>0</v>
      </c>
      <c r="F15" s="12">
        <f>[1]settembre2011!$BO16</f>
        <v>0</v>
      </c>
      <c r="G15" s="13">
        <f>[1]settembre2011!$BT16</f>
        <v>19.3</v>
      </c>
      <c r="H15" s="14" t="str">
        <f>[1]settembre2011!$BU16</f>
        <v>W</v>
      </c>
      <c r="I15" s="13">
        <f>[1]settembre2011!$BW16</f>
        <v>3.9666666666666663</v>
      </c>
      <c r="J15" s="15" t="str">
        <f>[1]settembre2011!$BX16</f>
        <v>W</v>
      </c>
      <c r="K15" s="16">
        <f>[1]settembre2011!$CA16</f>
        <v>401</v>
      </c>
      <c r="L15" s="17">
        <f>[1]settembre2011!$CB16</f>
        <v>775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>
      <c r="A16" s="110">
        <v>7</v>
      </c>
      <c r="B16" s="11">
        <f>[1]settembre2011!$AT17</f>
        <v>17.400000000000006</v>
      </c>
      <c r="C16" s="11">
        <f>[1]settembre2011!$AR17</f>
        <v>22.6</v>
      </c>
      <c r="D16" s="11">
        <f>[1]settembre2011!$AP17</f>
        <v>14.1</v>
      </c>
      <c r="E16" s="11">
        <f>[1]settembre2011!$BN17</f>
        <v>0</v>
      </c>
      <c r="F16" s="12">
        <f>[1]settembre2011!$BO17</f>
        <v>0</v>
      </c>
      <c r="G16" s="13">
        <f>[1]settembre2011!$BT17</f>
        <v>20.9</v>
      </c>
      <c r="H16" s="14" t="str">
        <f>[1]settembre2011!$BU17</f>
        <v>WNW</v>
      </c>
      <c r="I16" s="13">
        <f>[1]settembre2011!$BW17</f>
        <v>3.7333333333333338</v>
      </c>
      <c r="J16" s="15" t="str">
        <f>[1]settembre2011!$BX17</f>
        <v>W</v>
      </c>
      <c r="K16" s="16">
        <f>[1]settembre2011!$CA17</f>
        <v>239</v>
      </c>
      <c r="L16" s="17">
        <f>[1]settembre2011!$CB17</f>
        <v>861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>
      <c r="A17" s="110">
        <v>8</v>
      </c>
      <c r="B17" s="11">
        <f>[1]settembre2011!$AT18</f>
        <v>18.893750000000001</v>
      </c>
      <c r="C17" s="11">
        <f>[1]settembre2011!$AR18</f>
        <v>26.5</v>
      </c>
      <c r="D17" s="11">
        <f>[1]settembre2011!$AP18</f>
        <v>14.1</v>
      </c>
      <c r="E17" s="11">
        <f>[1]settembre2011!$BN18</f>
        <v>0</v>
      </c>
      <c r="F17" s="12">
        <f>[1]settembre2011!$BO18</f>
        <v>0</v>
      </c>
      <c r="G17" s="13">
        <f>[1]settembre2011!$BT18</f>
        <v>22.5</v>
      </c>
      <c r="H17" s="14" t="str">
        <f>[1]settembre2011!$BU18</f>
        <v>WNW</v>
      </c>
      <c r="I17" s="13">
        <f>[1]settembre2011!$BW18</f>
        <v>3.9</v>
      </c>
      <c r="J17" s="15" t="str">
        <f>[1]settembre2011!$BX18</f>
        <v>W</v>
      </c>
      <c r="K17" s="16">
        <f>[1]settembre2011!$CA18</f>
        <v>263</v>
      </c>
      <c r="L17" s="17">
        <f>[1]settembre2011!$CB18</f>
        <v>1007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>
      <c r="A18" s="110">
        <v>9</v>
      </c>
      <c r="B18" s="11">
        <f>[1]settembre2011!$AT19</f>
        <v>21.262499999999999</v>
      </c>
      <c r="C18" s="11">
        <f>[1]settembre2011!$AR19</f>
        <v>28.2</v>
      </c>
      <c r="D18" s="11">
        <f>[1]settembre2011!$AP19</f>
        <v>14.4</v>
      </c>
      <c r="E18" s="11">
        <f>[1]settembre2011!$BN19</f>
        <v>0</v>
      </c>
      <c r="F18" s="12">
        <f>[1]settembre2011!$BO19</f>
        <v>0</v>
      </c>
      <c r="G18" s="13">
        <f>[1]settembre2011!$BT19</f>
        <v>20.9</v>
      </c>
      <c r="H18" s="14" t="str">
        <f>[1]settembre2011!$BU19</f>
        <v>WSW</v>
      </c>
      <c r="I18" s="13">
        <f>[1]settembre2011!$BW19</f>
        <v>5.5666666666666673</v>
      </c>
      <c r="J18" s="15" t="str">
        <f>[1]settembre2011!$BX19</f>
        <v>W</v>
      </c>
      <c r="K18" s="16">
        <f>[1]settembre2011!$CA19</f>
        <v>415</v>
      </c>
      <c r="L18" s="17">
        <f>[1]settembre2011!$CB19</f>
        <v>745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>
      <c r="A19" s="110">
        <v>10</v>
      </c>
      <c r="B19" s="11">
        <f>[1]settembre2011!$AT20</f>
        <v>20.516666666666666</v>
      </c>
      <c r="C19" s="11">
        <f>[1]settembre2011!$AR20</f>
        <v>25.3</v>
      </c>
      <c r="D19" s="11">
        <f>[1]settembre2011!$AP20</f>
        <v>16.899999999999999</v>
      </c>
      <c r="E19" s="11">
        <f>[1]settembre2011!$BN20</f>
        <v>0</v>
      </c>
      <c r="F19" s="12">
        <f>[1]settembre2011!$BO20</f>
        <v>0</v>
      </c>
      <c r="G19" s="13">
        <f>[1]settembre2011!$BT20</f>
        <v>17.7</v>
      </c>
      <c r="H19" s="14" t="str">
        <f>[1]settembre2011!$BU20</f>
        <v>ESE</v>
      </c>
      <c r="I19" s="13">
        <f>[1]settembre2011!$BW20</f>
        <v>2.9333333333333336</v>
      </c>
      <c r="J19" s="15" t="str">
        <f>[1]settembre2011!$BX20</f>
        <v>WNW</v>
      </c>
      <c r="K19" s="16">
        <f>[1]settembre2011!$CA20</f>
        <v>172</v>
      </c>
      <c r="L19" s="17">
        <f>[1]settembre2011!$CB20</f>
        <v>693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>
      <c r="A20" s="110">
        <v>11</v>
      </c>
      <c r="B20" s="11">
        <f>[1]settembre2011!$AT21</f>
        <v>20.558333333333334</v>
      </c>
      <c r="C20" s="11">
        <f>[1]settembre2011!$AR21</f>
        <v>25.7</v>
      </c>
      <c r="D20" s="11">
        <f>[1]settembre2011!$AP21</f>
        <v>15.9</v>
      </c>
      <c r="E20" s="11">
        <f>[1]settembre2011!$BN21</f>
        <v>7.4</v>
      </c>
      <c r="F20" s="12">
        <f>[1]settembre2011!$BO21</f>
        <v>0</v>
      </c>
      <c r="G20" s="13">
        <f>[1]settembre2011!$BT21</f>
        <v>24.1</v>
      </c>
      <c r="H20" s="14" t="str">
        <f>[1]settembre2011!$BU21</f>
        <v>NW</v>
      </c>
      <c r="I20" s="13">
        <f>[1]settembre2011!$BW21</f>
        <v>3.4333333333333336</v>
      </c>
      <c r="J20" s="15" t="str">
        <f>[1]settembre2011!$BX21</f>
        <v>W</v>
      </c>
      <c r="K20" s="16">
        <f>[1]settembre2011!$CA21</f>
        <v>237</v>
      </c>
      <c r="L20" s="17">
        <f>[1]settembre2011!$CB21</f>
        <v>810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>
      <c r="A21" s="110">
        <v>12</v>
      </c>
      <c r="B21" s="11">
        <f>[1]settembre2011!$AT22</f>
        <v>19.600000000000009</v>
      </c>
      <c r="C21" s="11">
        <f>[1]settembre2011!$AR22</f>
        <v>26.4</v>
      </c>
      <c r="D21" s="11">
        <f>[1]settembre2011!$AP22</f>
        <v>14.8</v>
      </c>
      <c r="E21" s="11">
        <f>[1]settembre2011!$BN22</f>
        <v>0</v>
      </c>
      <c r="F21" s="12">
        <f>[1]settembre2011!$BO22</f>
        <v>0</v>
      </c>
      <c r="G21" s="13">
        <f>[1]settembre2011!$BT22</f>
        <v>19.3</v>
      </c>
      <c r="H21" s="14" t="str">
        <f>[1]settembre2011!$BU22</f>
        <v>W</v>
      </c>
      <c r="I21" s="13">
        <f>[1]settembre2011!$BW22</f>
        <v>4.333333333333333</v>
      </c>
      <c r="J21" s="15" t="str">
        <f>[1]settembre2011!$BX22</f>
        <v>W</v>
      </c>
      <c r="K21" s="16">
        <f>[1]settembre2011!$CA22</f>
        <v>406</v>
      </c>
      <c r="L21" s="17">
        <f>[1]settembre2011!$CB22</f>
        <v>726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>
      <c r="A22" s="110">
        <v>13</v>
      </c>
      <c r="B22" s="11">
        <f>[1]settembre2011!$AT23</f>
        <v>20.543749999999992</v>
      </c>
      <c r="C22" s="11">
        <f>[1]settembre2011!$AR23</f>
        <v>27.2</v>
      </c>
      <c r="D22" s="11">
        <f>[1]settembre2011!$AP23</f>
        <v>15.1</v>
      </c>
      <c r="E22" s="11">
        <f>[1]settembre2011!$BN23</f>
        <v>0</v>
      </c>
      <c r="F22" s="12">
        <f>[1]settembre2011!$BO23</f>
        <v>0</v>
      </c>
      <c r="G22" s="13">
        <f>[1]settembre2011!$BT23</f>
        <v>20.9</v>
      </c>
      <c r="H22" s="14" t="str">
        <f>[1]settembre2011!$BU23</f>
        <v>WNW</v>
      </c>
      <c r="I22" s="13">
        <f>[1]settembre2011!$BW23</f>
        <v>4.5999999999999988</v>
      </c>
      <c r="J22" s="15" t="str">
        <f>[1]settembre2011!$BX23</f>
        <v>W</v>
      </c>
      <c r="K22" s="16">
        <f>[1]settembre2011!$CA23</f>
        <v>413</v>
      </c>
      <c r="L22" s="17">
        <f>[1]settembre2011!$CB23</f>
        <v>724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>
      <c r="A23" s="110">
        <v>14</v>
      </c>
      <c r="B23" s="11">
        <f>[1]settembre2011!$AT24</f>
        <v>21.066666666666663</v>
      </c>
      <c r="C23" s="11">
        <f>[1]settembre2011!$AR24</f>
        <v>27.6</v>
      </c>
      <c r="D23" s="11">
        <f>[1]settembre2011!$AP24</f>
        <v>16</v>
      </c>
      <c r="E23" s="11">
        <f>[1]settembre2011!$BN24</f>
        <v>0</v>
      </c>
      <c r="F23" s="12">
        <f>[1]settembre2011!$BO24</f>
        <v>0</v>
      </c>
      <c r="G23" s="13">
        <f>[1]settembre2011!$BT24</f>
        <v>19.3</v>
      </c>
      <c r="H23" s="14" t="str">
        <f>[1]settembre2011!$BU24</f>
        <v>WNW</v>
      </c>
      <c r="I23" s="13">
        <f>[1]settembre2011!$BW24</f>
        <v>4.1666666666666661</v>
      </c>
      <c r="J23" s="15" t="str">
        <f>[1]settembre2011!$BX24</f>
        <v>WNW</v>
      </c>
      <c r="K23" s="16">
        <f>[1]settembre2011!$CA24</f>
        <v>382</v>
      </c>
      <c r="L23" s="17">
        <f>[1]settembre2011!$CB24</f>
        <v>710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>
      <c r="A24" s="110">
        <v>15</v>
      </c>
      <c r="B24" s="11">
        <f>[1]settembre2011!$AT25</f>
        <v>20.774999999999995</v>
      </c>
      <c r="C24" s="11">
        <f>[1]settembre2011!$AR25</f>
        <v>26.8</v>
      </c>
      <c r="D24" s="11">
        <f>[1]settembre2011!$AP25</f>
        <v>16.2</v>
      </c>
      <c r="E24" s="11">
        <f>[1]settembre2011!$BN25</f>
        <v>0</v>
      </c>
      <c r="F24" s="12">
        <f>[1]settembre2011!$BO25</f>
        <v>0</v>
      </c>
      <c r="G24" s="13">
        <f>[1]settembre2011!$BT25</f>
        <v>17.7</v>
      </c>
      <c r="H24" s="14" t="str">
        <f>[1]settembre2011!$BU25</f>
        <v>SE</v>
      </c>
      <c r="I24" s="13">
        <f>[1]settembre2011!$BW25</f>
        <v>4.2333333333333334</v>
      </c>
      <c r="J24" s="15" t="str">
        <f>[1]settembre2011!$BX25</f>
        <v>W</v>
      </c>
      <c r="K24" s="16">
        <f>[1]settembre2011!$CA25</f>
        <v>354</v>
      </c>
      <c r="L24" s="17">
        <f>[1]settembre2011!$CB25</f>
        <v>752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>
      <c r="A25" s="110">
        <v>16</v>
      </c>
      <c r="B25" s="11">
        <f>[1]settembre2011!$AT26</f>
        <v>20.925000000000001</v>
      </c>
      <c r="C25" s="11">
        <f>[1]settembre2011!$AR26</f>
        <v>26.4</v>
      </c>
      <c r="D25" s="11">
        <f>[1]settembre2011!$AP26</f>
        <v>16.8</v>
      </c>
      <c r="E25" s="11">
        <f>[1]settembre2011!$BN26</f>
        <v>0</v>
      </c>
      <c r="F25" s="12">
        <f>[1]settembre2011!$BO26</f>
        <v>0</v>
      </c>
      <c r="G25" s="13">
        <f>[1]settembre2011!$BT26</f>
        <v>19.3</v>
      </c>
      <c r="H25" s="14" t="str">
        <f>[1]settembre2011!$BU26</f>
        <v>W</v>
      </c>
      <c r="I25" s="13">
        <f>[1]settembre2011!$BW26</f>
        <v>3.1999999999999993</v>
      </c>
      <c r="J25" s="15" t="str">
        <f>[1]settembre2011!$BX26</f>
        <v>WNW</v>
      </c>
      <c r="K25" s="16">
        <f>[1]settembre2011!$CA26</f>
        <v>323</v>
      </c>
      <c r="L25" s="17">
        <f>[1]settembre2011!$CB26</f>
        <v>809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>
      <c r="A26" s="110">
        <v>17</v>
      </c>
      <c r="B26" s="11">
        <f>[1]settembre2011!$AT27</f>
        <v>18.670833333333334</v>
      </c>
      <c r="C26" s="11">
        <f>[1]settembre2011!$AR27</f>
        <v>25.6</v>
      </c>
      <c r="D26" s="11">
        <f>[1]settembre2011!$AP27</f>
        <v>15.2</v>
      </c>
      <c r="E26" s="11">
        <f>[1]settembre2011!$BN27</f>
        <v>13.599999999999996</v>
      </c>
      <c r="F26" s="12">
        <f>[1]settembre2011!$BO27</f>
        <v>0</v>
      </c>
      <c r="G26" s="13">
        <f>[1]settembre2011!$BT27</f>
        <v>40.200000000000003</v>
      </c>
      <c r="H26" s="14" t="str">
        <f>[1]settembre2011!$BU27</f>
        <v>WNW</v>
      </c>
      <c r="I26" s="13">
        <f>[1]settembre2011!$BW27</f>
        <v>3.8687499999999972</v>
      </c>
      <c r="J26" s="15" t="str">
        <f>[1]settembre2011!$BX27</f>
        <v>W</v>
      </c>
      <c r="K26" s="16">
        <f>[1]settembre2011!$CA27</f>
        <v>262</v>
      </c>
      <c r="L26" s="17">
        <f>[1]settembre2011!$CB27</f>
        <v>849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>
      <c r="A27" s="110">
        <v>18</v>
      </c>
      <c r="B27" s="11">
        <f>[1]settembre2011!$AT28</f>
        <v>15.462499999999999</v>
      </c>
      <c r="C27" s="11">
        <f>[1]settembre2011!$AR28</f>
        <v>18.100000000000001</v>
      </c>
      <c r="D27" s="11">
        <f>[1]settembre2011!$AP28</f>
        <v>12.9</v>
      </c>
      <c r="E27" s="11">
        <f>[1]settembre2011!$BN28</f>
        <v>0.60000000000000009</v>
      </c>
      <c r="F27" s="12">
        <f>[1]settembre2011!$BO28</f>
        <v>0</v>
      </c>
      <c r="G27" s="13">
        <f>[1]settembre2011!$BT28</f>
        <v>19.3</v>
      </c>
      <c r="H27" s="14" t="str">
        <f>[1]settembre2011!$BU28</f>
        <v>NNW</v>
      </c>
      <c r="I27" s="13">
        <f>[1]settembre2011!$BW28</f>
        <v>1.6333333333333335</v>
      </c>
      <c r="J27" s="15" t="str">
        <f>[1]settembre2011!$BX28</f>
        <v>W</v>
      </c>
      <c r="K27" s="16">
        <f>[1]settembre2011!$CA28</f>
        <v>96</v>
      </c>
      <c r="L27" s="17">
        <f>[1]settembre2011!$CB28</f>
        <v>671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>
      <c r="A28" s="110">
        <v>19</v>
      </c>
      <c r="B28" s="11">
        <f>[1]settembre2011!$AT29</f>
        <v>13.90208333333333</v>
      </c>
      <c r="C28" s="11">
        <f>[1]settembre2011!$AR29</f>
        <v>20.3</v>
      </c>
      <c r="D28" s="11">
        <f>[1]settembre2011!$AP29</f>
        <v>6.5</v>
      </c>
      <c r="E28" s="11">
        <f>[1]settembre2011!$BN29</f>
        <v>0</v>
      </c>
      <c r="F28" s="12">
        <f>[1]settembre2011!$BO29</f>
        <v>0</v>
      </c>
      <c r="G28" s="13">
        <f>[1]settembre2011!$BT29</f>
        <v>20.9</v>
      </c>
      <c r="H28" s="14" t="str">
        <f>[1]settembre2011!$BU29</f>
        <v>ENE</v>
      </c>
      <c r="I28" s="13">
        <f>[1]settembre2011!$BW29</f>
        <v>3.7333333333333338</v>
      </c>
      <c r="J28" s="15" t="str">
        <f>[1]settembre2011!$BX29</f>
        <v>W</v>
      </c>
      <c r="K28" s="16">
        <f>[1]settembre2011!$CA29</f>
        <v>384</v>
      </c>
      <c r="L28" s="17">
        <f>[1]settembre2011!$CB29</f>
        <v>826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>
      <c r="A29" s="110">
        <v>20</v>
      </c>
      <c r="B29" s="11">
        <f>[1]settembre2011!$AT30</f>
        <v>14.895833333333334</v>
      </c>
      <c r="C29" s="11">
        <f>[1]settembre2011!$AR30</f>
        <v>22.3</v>
      </c>
      <c r="D29" s="11">
        <f>[1]settembre2011!$AP30</f>
        <v>8.4</v>
      </c>
      <c r="E29" s="11">
        <f>[1]settembre2011!$BN30</f>
        <v>0</v>
      </c>
      <c r="F29" s="12">
        <f>[1]settembre2011!$BO30</f>
        <v>0</v>
      </c>
      <c r="G29" s="13">
        <f>[1]settembre2011!$BT30</f>
        <v>27.4</v>
      </c>
      <c r="H29" s="14" t="str">
        <f>[1]settembre2011!$BU30</f>
        <v>SW</v>
      </c>
      <c r="I29" s="13">
        <f>[1]settembre2011!$BW30</f>
        <v>5.7041666666666666</v>
      </c>
      <c r="J29" s="15" t="str">
        <f>[1]settembre2011!$BX30</f>
        <v>W</v>
      </c>
      <c r="K29" s="16">
        <f>[1]settembre2011!$CA30</f>
        <v>418</v>
      </c>
      <c r="L29" s="17">
        <f>[1]settembre2011!$CB30</f>
        <v>715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110">
        <v>21</v>
      </c>
      <c r="B30" s="11">
        <f>[1]settembre2011!$AT31</f>
        <v>16.275000000000002</v>
      </c>
      <c r="C30" s="11">
        <f>[1]settembre2011!$AR31</f>
        <v>23.6</v>
      </c>
      <c r="D30" s="11">
        <f>[1]settembre2011!$AP31</f>
        <v>9.9</v>
      </c>
      <c r="E30" s="11">
        <f>[1]settembre2011!$BN31</f>
        <v>0</v>
      </c>
      <c r="F30" s="12">
        <f>[1]settembre2011!$BO31</f>
        <v>0</v>
      </c>
      <c r="G30" s="13">
        <f>[1]settembre2011!$BT31</f>
        <v>20.9</v>
      </c>
      <c r="H30" s="14" t="str">
        <f>[1]settembre2011!$BU31</f>
        <v>WNW</v>
      </c>
      <c r="I30" s="13">
        <f>[1]settembre2011!$BW31</f>
        <v>4.6666666666666652</v>
      </c>
      <c r="J30" s="15" t="str">
        <f>[1]settembre2011!$BX31</f>
        <v>W</v>
      </c>
      <c r="K30" s="16">
        <f>[1]settembre2011!$CA31</f>
        <v>397</v>
      </c>
      <c r="L30" s="17">
        <f>[1]settembre2011!$CB31</f>
        <v>717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>
      <c r="A31" s="110">
        <v>22</v>
      </c>
      <c r="B31" s="11">
        <f>[1]settembre2011!$AT32</f>
        <v>17.656250000000004</v>
      </c>
      <c r="C31" s="11">
        <f>[1]settembre2011!$AR32</f>
        <v>25.4</v>
      </c>
      <c r="D31" s="11">
        <f>[1]settembre2011!$AP32</f>
        <v>11.6</v>
      </c>
      <c r="E31" s="11">
        <f>[1]settembre2011!$BN32</f>
        <v>0</v>
      </c>
      <c r="F31" s="12">
        <f>[1]settembre2011!$BO32</f>
        <v>0</v>
      </c>
      <c r="G31" s="13">
        <f>[1]settembre2011!$BT32</f>
        <v>19.3</v>
      </c>
      <c r="H31" s="14" t="str">
        <f>[1]settembre2011!$BU32</f>
        <v>NW</v>
      </c>
      <c r="I31" s="13">
        <f>[1]settembre2011!$BW32</f>
        <v>4.9999999999999982</v>
      </c>
      <c r="J31" s="15" t="str">
        <f>[1]settembre2011!$BX32</f>
        <v>W</v>
      </c>
      <c r="K31" s="16">
        <f>[1]settembre2011!$CA32</f>
        <v>400</v>
      </c>
      <c r="L31" s="17">
        <f>[1]settembre2011!$CB32</f>
        <v>696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>
      <c r="A32" s="110">
        <v>23</v>
      </c>
      <c r="B32" s="11">
        <f>[1]settembre2011!$AT33</f>
        <v>17.481249999999996</v>
      </c>
      <c r="C32" s="11">
        <f>[1]settembre2011!$AR33</f>
        <v>23.2</v>
      </c>
      <c r="D32" s="11">
        <f>[1]settembre2011!$AP33</f>
        <v>12.6</v>
      </c>
      <c r="E32" s="11">
        <f>[1]settembre2011!$BN33</f>
        <v>0</v>
      </c>
      <c r="F32" s="12">
        <f>[1]settembre2011!$BO33</f>
        <v>0</v>
      </c>
      <c r="G32" s="13">
        <f>[1]settembre2011!$BT33</f>
        <v>19.3</v>
      </c>
      <c r="H32" s="14" t="str">
        <f>[1]settembre2011!$BU33</f>
        <v>W</v>
      </c>
      <c r="I32" s="13">
        <f>[1]settembre2011!$BW33</f>
        <v>4.8333333333333348</v>
      </c>
      <c r="J32" s="15" t="str">
        <f>[1]settembre2011!$BX33</f>
        <v>W</v>
      </c>
      <c r="K32" s="16">
        <f>[1]settembre2011!$CA33</f>
        <v>356</v>
      </c>
      <c r="L32" s="17">
        <f>[1]settembre2011!$CB33</f>
        <v>673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>
      <c r="A33" s="110">
        <v>24</v>
      </c>
      <c r="B33" s="11">
        <f>[1]settembre2011!$AT34</f>
        <v>17.616666666666664</v>
      </c>
      <c r="C33" s="11">
        <f>[1]settembre2011!$AR34</f>
        <v>22.9</v>
      </c>
      <c r="D33" s="11">
        <f>[1]settembre2011!$AP34</f>
        <v>14.3</v>
      </c>
      <c r="E33" s="11">
        <f>[1]settembre2011!$BN34</f>
        <v>0</v>
      </c>
      <c r="F33" s="12">
        <f>[1]settembre2011!$BO34</f>
        <v>0</v>
      </c>
      <c r="G33" s="13">
        <f>[1]settembre2011!$BT34</f>
        <v>17.7</v>
      </c>
      <c r="H33" s="14" t="str">
        <f>[1]settembre2011!$BU34</f>
        <v>WNW</v>
      </c>
      <c r="I33" s="13">
        <f>[1]settembre2011!$BW34</f>
        <v>3.3000000000000003</v>
      </c>
      <c r="J33" s="15" t="str">
        <f>[1]settembre2011!$BX34</f>
        <v>WNW</v>
      </c>
      <c r="K33" s="16">
        <f>[1]settembre2011!$CA34</f>
        <v>222</v>
      </c>
      <c r="L33" s="17">
        <f>[1]settembre2011!$CB34</f>
        <v>661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>
      <c r="A34" s="110">
        <v>25</v>
      </c>
      <c r="B34" s="11">
        <f>[1]settembre2011!$AT35</f>
        <v>18.060416666666669</v>
      </c>
      <c r="C34" s="11">
        <f>[1]settembre2011!$AR35</f>
        <v>23.6</v>
      </c>
      <c r="D34" s="11">
        <f>[1]settembre2011!$AP35</f>
        <v>14.3</v>
      </c>
      <c r="E34" s="11">
        <f>[1]settembre2011!$BN35</f>
        <v>0</v>
      </c>
      <c r="F34" s="12">
        <f>[1]settembre2011!$BO35</f>
        <v>0</v>
      </c>
      <c r="G34" s="13">
        <f>[1]settembre2011!$BT35</f>
        <v>17.7</v>
      </c>
      <c r="H34" s="14" t="str">
        <f>[1]settembre2011!$BU35</f>
        <v>W</v>
      </c>
      <c r="I34" s="13">
        <f>[1]settembre2011!$BW35</f>
        <v>3.566666666666666</v>
      </c>
      <c r="J34" s="15" t="str">
        <f>[1]settembre2011!$BX35</f>
        <v>W</v>
      </c>
      <c r="K34" s="16">
        <f>[1]settembre2011!$CA35</f>
        <v>323</v>
      </c>
      <c r="L34" s="17">
        <f>[1]settembre2011!$CB35</f>
        <v>708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>
      <c r="A35" s="110">
        <v>26</v>
      </c>
      <c r="B35" s="11">
        <f>[1]settembre2011!$AT36</f>
        <v>17.902083333333334</v>
      </c>
      <c r="C35" s="11">
        <f>[1]settembre2011!$AR36</f>
        <v>24.8</v>
      </c>
      <c r="D35" s="11">
        <f>[1]settembre2011!$AP36</f>
        <v>12.8</v>
      </c>
      <c r="E35" s="11">
        <f>[1]settembre2011!$BN36</f>
        <v>0</v>
      </c>
      <c r="F35" s="12">
        <f>[1]settembre2011!$BO36</f>
        <v>0</v>
      </c>
      <c r="G35" s="13">
        <f>[1]settembre2011!$BT36</f>
        <v>20.9</v>
      </c>
      <c r="H35" s="14" t="str">
        <f>[1]settembre2011!$BU36</f>
        <v>WNW</v>
      </c>
      <c r="I35" s="13">
        <f>[1]settembre2011!$BW36</f>
        <v>4.2666666666666684</v>
      </c>
      <c r="J35" s="15" t="str">
        <f>[1]settembre2011!$BX36</f>
        <v>W</v>
      </c>
      <c r="K35" s="16">
        <f>[1]settembre2011!$CA36</f>
        <v>354</v>
      </c>
      <c r="L35" s="17">
        <f>[1]settembre2011!$CB36</f>
        <v>652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>
      <c r="A36" s="110">
        <v>27</v>
      </c>
      <c r="B36" s="11">
        <f>[1]settembre2011!$AT37</f>
        <v>18.118750000000009</v>
      </c>
      <c r="C36" s="11">
        <f>[1]settembre2011!$AR37</f>
        <v>25.1</v>
      </c>
      <c r="D36" s="11">
        <f>[1]settembre2011!$AP37</f>
        <v>13.1</v>
      </c>
      <c r="E36" s="11">
        <f>[1]settembre2011!$BN37</f>
        <v>0</v>
      </c>
      <c r="F36" s="12">
        <f>[1]settembre2011!$BO37</f>
        <v>0</v>
      </c>
      <c r="G36" s="13">
        <f>[1]settembre2011!$BT37</f>
        <v>20.9</v>
      </c>
      <c r="H36" s="14" t="str">
        <f>[1]settembre2011!$BU37</f>
        <v>SE</v>
      </c>
      <c r="I36" s="13">
        <f>[1]settembre2011!$BW37</f>
        <v>4.7333333333333343</v>
      </c>
      <c r="J36" s="15" t="str">
        <f>[1]settembre2011!$BX37</f>
        <v>W</v>
      </c>
      <c r="K36" s="16">
        <f>[1]settembre2011!$CA37</f>
        <v>349</v>
      </c>
      <c r="L36" s="17">
        <f>[1]settembre2011!$CB37</f>
        <v>649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>
      <c r="A37" s="110">
        <v>28</v>
      </c>
      <c r="B37" s="11">
        <f>[1]settembre2011!$AT38</f>
        <v>17.995833333333334</v>
      </c>
      <c r="C37" s="11">
        <f>[1]settembre2011!$AR38</f>
        <v>23.5</v>
      </c>
      <c r="D37" s="11">
        <f>[1]settembre2011!$AP38</f>
        <v>13.7</v>
      </c>
      <c r="E37" s="11">
        <f>[1]settembre2011!$BN38</f>
        <v>0</v>
      </c>
      <c r="F37" s="12">
        <f>[1]settembre2011!$BO38</f>
        <v>0</v>
      </c>
      <c r="G37" s="13">
        <f>[1]settembre2011!$BT38</f>
        <v>20.9</v>
      </c>
      <c r="H37" s="14" t="str">
        <f>[1]settembre2011!$BU38</f>
        <v>WNW</v>
      </c>
      <c r="I37" s="13">
        <f>[1]settembre2011!$BW38</f>
        <v>4.5000000000000009</v>
      </c>
      <c r="J37" s="15" t="str">
        <f>[1]settembre2011!$BX38</f>
        <v>W</v>
      </c>
      <c r="K37" s="16">
        <f>[1]settembre2011!$CA38</f>
        <v>299</v>
      </c>
      <c r="L37" s="17">
        <f>[1]settembre2011!$CB38</f>
        <v>649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>
      <c r="A38" s="110">
        <v>29</v>
      </c>
      <c r="B38" s="11">
        <f>[1]settembre2011!$AT39</f>
        <v>17.618750000000006</v>
      </c>
      <c r="C38" s="11">
        <f>[1]settembre2011!$AR39</f>
        <v>23.6</v>
      </c>
      <c r="D38" s="11">
        <f>[1]settembre2011!$AP39</f>
        <v>12.4</v>
      </c>
      <c r="E38" s="11">
        <f>[1]settembre2011!$BN39</f>
        <v>0</v>
      </c>
      <c r="F38" s="12">
        <f>[1]settembre2011!$BO39</f>
        <v>0</v>
      </c>
      <c r="G38" s="13">
        <f>[1]settembre2011!$BT39</f>
        <v>22.5</v>
      </c>
      <c r="H38" s="14" t="str">
        <f>[1]settembre2011!$BU39</f>
        <v>SSE</v>
      </c>
      <c r="I38" s="13">
        <f>[1]settembre2011!$BW39</f>
        <v>4.6333333333333346</v>
      </c>
      <c r="J38" s="15" t="str">
        <f>[1]settembre2011!$BX39</f>
        <v>W</v>
      </c>
      <c r="K38" s="16">
        <f>[1]settembre2011!$CA39</f>
        <v>329</v>
      </c>
      <c r="L38" s="17">
        <f>[1]settembre2011!$CB39</f>
        <v>622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>
      <c r="A39" s="110">
        <v>30</v>
      </c>
      <c r="B39" s="11">
        <f>[1]settembre2011!$AT40</f>
        <v>17.393750000000001</v>
      </c>
      <c r="C39" s="11">
        <f>[1]settembre2011!$AR40</f>
        <v>23.8</v>
      </c>
      <c r="D39" s="11">
        <f>[1]settembre2011!$AP40</f>
        <v>12.6</v>
      </c>
      <c r="E39" s="11">
        <f>[1]settembre2011!$BN40</f>
        <v>0</v>
      </c>
      <c r="F39" s="12">
        <f>[1]settembre2011!$BO40</f>
        <v>0</v>
      </c>
      <c r="G39" s="13">
        <f>[1]settembre2011!$BT40</f>
        <v>17.7</v>
      </c>
      <c r="H39" s="14" t="str">
        <f>[1]settembre2011!$BU40</f>
        <v>SE</v>
      </c>
      <c r="I39" s="13">
        <f>[1]settembre2011!$BW40</f>
        <v>4.3000000000000016</v>
      </c>
      <c r="J39" s="15" t="str">
        <f>[1]settembre2011!$BX40</f>
        <v>W</v>
      </c>
      <c r="K39" s="16">
        <f>[1]settembre2011!$CA40</f>
        <v>321</v>
      </c>
      <c r="L39" s="17">
        <f>[1]settembre2011!$CB40</f>
        <v>640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>
      <c r="A40" s="110"/>
      <c r="B40" s="11"/>
      <c r="C40" s="11"/>
      <c r="D40" s="11"/>
      <c r="E40" s="11"/>
      <c r="F40" s="12"/>
      <c r="G40" s="13"/>
      <c r="H40" s="14"/>
      <c r="I40" s="13"/>
      <c r="J40" s="15"/>
      <c r="K40" s="16"/>
      <c r="L40" s="17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>
      <c r="A41" s="10"/>
      <c r="B41" s="11"/>
      <c r="C41" s="11"/>
      <c r="D41" s="11"/>
      <c r="E41" s="12"/>
      <c r="F41" s="1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>
      <c r="A42" s="110" t="s">
        <v>26</v>
      </c>
      <c r="B42" s="11">
        <f>AVERAGE(B10:B40)</f>
        <v>18.578402777777775</v>
      </c>
      <c r="C42" s="11">
        <f>AVERAGE(C10:C40)</f>
        <v>24.466666666666665</v>
      </c>
      <c r="D42" s="11">
        <f>AVERAGE(D10:D40)</f>
        <v>13.923333333333336</v>
      </c>
      <c r="E42" s="11">
        <f>SUM(E10:E40)</f>
        <v>46.399999999999991</v>
      </c>
      <c r="F42" s="12">
        <f>SUM(F10:F40)</f>
        <v>0</v>
      </c>
      <c r="G42" s="11">
        <f>AVERAGE(G10:G40)</f>
        <v>20.693333333333332</v>
      </c>
      <c r="H42" s="10"/>
      <c r="I42" s="11">
        <f>AVERAGE(I10:I40)</f>
        <v>3.8835416666666664</v>
      </c>
      <c r="J42" s="10"/>
      <c r="K42" s="16">
        <f>AVERAGE(K10:K40)</f>
        <v>306.2</v>
      </c>
      <c r="L42" s="17">
        <f>AVERAGE(L10:L40)</f>
        <v>735.86666666666667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>
      <c r="A43" s="110" t="s">
        <v>27</v>
      </c>
      <c r="B43" s="11">
        <f t="shared" ref="B43:G43" si="0">MAX(B10:B40)</f>
        <v>21.262499999999999</v>
      </c>
      <c r="C43" s="11">
        <f t="shared" si="0"/>
        <v>28.2</v>
      </c>
      <c r="D43" s="11">
        <f t="shared" si="0"/>
        <v>17.600000000000001</v>
      </c>
      <c r="E43" s="11">
        <f t="shared" si="0"/>
        <v>13.599999999999996</v>
      </c>
      <c r="F43" s="12">
        <f t="shared" si="0"/>
        <v>0</v>
      </c>
      <c r="G43" s="11">
        <f t="shared" si="0"/>
        <v>40.200000000000003</v>
      </c>
      <c r="H43" s="10"/>
      <c r="I43" s="11">
        <f>MAX(I10:I40)</f>
        <v>5.7041666666666666</v>
      </c>
      <c r="J43" s="10"/>
      <c r="K43" s="16">
        <f>MAX(K10:K40)</f>
        <v>418</v>
      </c>
      <c r="L43" s="17">
        <f>MAX(L10:L40)</f>
        <v>1007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>
      <c r="A44" s="110" t="s">
        <v>28</v>
      </c>
      <c r="B44" s="11">
        <f t="shared" ref="B44:G44" si="1">MIN(B10:B40)</f>
        <v>13.90208333333333</v>
      </c>
      <c r="C44" s="11">
        <f t="shared" si="1"/>
        <v>18.100000000000001</v>
      </c>
      <c r="D44" s="11">
        <f t="shared" si="1"/>
        <v>6.5</v>
      </c>
      <c r="E44" s="11">
        <f t="shared" si="1"/>
        <v>0</v>
      </c>
      <c r="F44" s="12">
        <f t="shared" si="1"/>
        <v>0</v>
      </c>
      <c r="G44" s="11">
        <f t="shared" si="1"/>
        <v>17.7</v>
      </c>
      <c r="H44" s="10"/>
      <c r="I44" s="11">
        <f>MIN(I10:I40)</f>
        <v>1.6333333333333331</v>
      </c>
      <c r="J44" s="10"/>
      <c r="K44" s="16">
        <f>MIN(K10:K40)</f>
        <v>70</v>
      </c>
      <c r="L44" s="17">
        <f>MIN(L10:L40)</f>
        <v>220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>
      <c r="A47" s="4" t="s">
        <v>29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6">
      <c r="A49" s="4" t="s">
        <v>30</v>
      </c>
      <c r="B49" s="10"/>
      <c r="C49" s="10"/>
      <c r="D49" s="10"/>
      <c r="E49" s="4" t="s">
        <v>31</v>
      </c>
      <c r="F49" s="10"/>
      <c r="G49" s="10"/>
      <c r="H49" s="10"/>
      <c r="I49" s="4" t="s">
        <v>32</v>
      </c>
      <c r="J49" s="4"/>
      <c r="K49" s="9" t="s">
        <v>33</v>
      </c>
      <c r="L49" s="14">
        <f>[1]settembre2011!$BU$48</f>
        <v>40.200000000000003</v>
      </c>
      <c r="M49" s="10"/>
      <c r="N49" s="4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6">
      <c r="A50" s="9" t="s">
        <v>34</v>
      </c>
      <c r="B50" s="10"/>
      <c r="C50" s="11">
        <f>[1]settembre2011!$AQ$57</f>
        <v>18.578402777777775</v>
      </c>
      <c r="D50" s="10"/>
      <c r="E50" s="9" t="s">
        <v>35</v>
      </c>
      <c r="F50" s="10"/>
      <c r="G50" s="13">
        <f>E42</f>
        <v>46.399999999999991</v>
      </c>
      <c r="H50" s="10"/>
      <c r="I50" s="10"/>
      <c r="J50" s="10"/>
      <c r="K50" s="9" t="s">
        <v>14</v>
      </c>
      <c r="L50" s="18">
        <f>[1]settembre2011!$BU$49</f>
        <v>40803</v>
      </c>
      <c r="M50" s="10"/>
      <c r="N50" s="110"/>
      <c r="O50" s="4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6">
      <c r="A51" s="9" t="s">
        <v>36</v>
      </c>
      <c r="B51" s="10"/>
      <c r="C51" s="11">
        <f>[1]settembre2011!$AX$57</f>
        <v>13.412806046253625</v>
      </c>
      <c r="D51" s="10"/>
      <c r="E51" s="9" t="s">
        <v>37</v>
      </c>
      <c r="F51" s="10"/>
      <c r="G51" s="15">
        <f>F42</f>
        <v>0</v>
      </c>
      <c r="H51" s="10"/>
      <c r="I51" s="10"/>
      <c r="J51" s="10"/>
      <c r="K51" s="9" t="s">
        <v>38</v>
      </c>
      <c r="L51" s="14" t="str">
        <f>[1]settembre2011!$BU$50</f>
        <v>15:30</v>
      </c>
      <c r="M51" s="10"/>
      <c r="N51" s="10"/>
      <c r="O51" s="4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6">
      <c r="A52" s="9" t="s">
        <v>39</v>
      </c>
      <c r="B52" s="10"/>
      <c r="C52" s="11">
        <f>[1]settembre2011!$AQ$56</f>
        <v>24.466666666666665</v>
      </c>
      <c r="D52" s="10"/>
      <c r="E52" s="9" t="s">
        <v>40</v>
      </c>
      <c r="F52" s="10"/>
      <c r="G52" s="13">
        <f>E43</f>
        <v>13.599999999999996</v>
      </c>
      <c r="H52" s="29">
        <f>[1]settembre2011!$AR$61</f>
        <v>40803</v>
      </c>
      <c r="I52" s="10"/>
      <c r="J52" s="10"/>
      <c r="K52" s="9" t="s">
        <v>41</v>
      </c>
      <c r="L52" s="14" t="str">
        <f>[1]settembre2011!$BU$51</f>
        <v>WNW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6">
      <c r="A53" s="9" t="s">
        <v>42</v>
      </c>
      <c r="B53" s="10"/>
      <c r="C53" s="11">
        <f>[1]settembre2011!$AQ$55</f>
        <v>13.923333333333336</v>
      </c>
      <c r="D53" s="10"/>
      <c r="E53" s="9" t="s">
        <v>43</v>
      </c>
      <c r="F53" s="10"/>
      <c r="G53" s="17"/>
      <c r="H53" s="29"/>
      <c r="I53" s="10"/>
      <c r="J53" s="10"/>
      <c r="K53" s="10"/>
      <c r="L53" s="2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6">
      <c r="A54" s="9" t="s">
        <v>44</v>
      </c>
      <c r="B54" s="10"/>
      <c r="C54" s="11">
        <f>[1]settembre2011!$AQ$50</f>
        <v>21.262499999999999</v>
      </c>
      <c r="D54" s="29">
        <f>[1]settembre2011!$AR$50</f>
        <v>40795</v>
      </c>
      <c r="E54" s="9" t="s">
        <v>45</v>
      </c>
      <c r="F54" s="10"/>
      <c r="G54" s="17">
        <f>[1]settembre2011!$AQ$66</f>
        <v>7</v>
      </c>
      <c r="H54" s="10"/>
      <c r="I54" s="10"/>
      <c r="J54" s="4" t="s">
        <v>46</v>
      </c>
      <c r="K54" s="9" t="s">
        <v>33</v>
      </c>
      <c r="L54" s="14">
        <f>I42</f>
        <v>3.8835416666666664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6">
      <c r="A55" s="9" t="s">
        <v>47</v>
      </c>
      <c r="B55" s="10"/>
      <c r="C55" s="11">
        <f>[1]settembre2011!$AQ$49</f>
        <v>13.90208333333333</v>
      </c>
      <c r="D55" s="29">
        <f>[1]settembre2011!$AR$49</f>
        <v>40805</v>
      </c>
      <c r="E55" s="9" t="s">
        <v>48</v>
      </c>
      <c r="F55" s="10"/>
      <c r="G55" s="20">
        <f>[1]settembre2011!$AQ$65</f>
        <v>0</v>
      </c>
      <c r="H55" s="10"/>
      <c r="I55" s="10"/>
      <c r="J55" s="9"/>
      <c r="K55" s="9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6">
      <c r="A56" s="9" t="s">
        <v>49</v>
      </c>
      <c r="B56" s="10"/>
      <c r="C56" s="11">
        <f>[1]settembre2011!$AQ$48</f>
        <v>28.2</v>
      </c>
      <c r="D56" s="29">
        <f>[1]settembre2011!$AR$48</f>
        <v>40795</v>
      </c>
      <c r="E56" s="10"/>
      <c r="F56" s="10"/>
      <c r="G56" s="10"/>
      <c r="H56" s="10"/>
      <c r="I56" s="10"/>
      <c r="J56" s="4" t="s">
        <v>50</v>
      </c>
      <c r="K56" s="10"/>
      <c r="L56" s="14" t="str">
        <f>[1]settembre2011!$BW$55</f>
        <v>W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6">
      <c r="A57" s="9" t="s">
        <v>51</v>
      </c>
      <c r="B57" s="10"/>
      <c r="C57" s="11">
        <f>[1]settembre2011!$AQ$47</f>
        <v>6.5</v>
      </c>
      <c r="D57" s="29">
        <f>[1]settembre2011!$AR$47</f>
        <v>40805</v>
      </c>
      <c r="E57" s="9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6">
      <c r="A58" s="9" t="s">
        <v>52</v>
      </c>
      <c r="B58" s="9"/>
      <c r="C58" s="20">
        <f>[1]settembre2011!$AQ$63</f>
        <v>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6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6">
      <c r="A60" s="4" t="s">
        <v>53</v>
      </c>
      <c r="B60" s="10"/>
      <c r="C60" s="117" t="s">
        <v>140</v>
      </c>
      <c r="D60" s="117"/>
      <c r="E60" s="4" t="s">
        <v>54</v>
      </c>
      <c r="F60" s="4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6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6">
      <c r="A62" s="6" t="s">
        <v>55</v>
      </c>
      <c r="B62" s="6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6">
      <c r="A63" s="10"/>
      <c r="B63" s="10"/>
      <c r="C63" s="110">
        <v>2011</v>
      </c>
      <c r="D63" s="110">
        <v>2010</v>
      </c>
      <c r="E63" s="110">
        <v>2009</v>
      </c>
      <c r="F63" s="110">
        <v>2008</v>
      </c>
      <c r="G63" s="110">
        <v>2007</v>
      </c>
      <c r="H63" s="110">
        <v>2006</v>
      </c>
      <c r="I63" s="110">
        <v>2005</v>
      </c>
      <c r="J63" s="110">
        <v>2004</v>
      </c>
      <c r="K63" s="110">
        <v>2003</v>
      </c>
      <c r="L63" s="110">
        <v>2002</v>
      </c>
      <c r="M63" s="110">
        <v>2001</v>
      </c>
      <c r="N63" s="110">
        <v>2000</v>
      </c>
      <c r="O63" s="110">
        <v>1999</v>
      </c>
      <c r="P63" s="110">
        <v>1998</v>
      </c>
      <c r="Q63" s="110">
        <v>1997</v>
      </c>
      <c r="R63" s="110">
        <v>1996</v>
      </c>
      <c r="S63" s="110">
        <v>1995</v>
      </c>
      <c r="T63" s="110">
        <v>1994</v>
      </c>
      <c r="U63" s="110">
        <v>1993</v>
      </c>
      <c r="V63" s="110">
        <v>1992</v>
      </c>
      <c r="W63" s="110">
        <v>1991</v>
      </c>
      <c r="X63" s="110">
        <v>1990</v>
      </c>
      <c r="Y63" s="110">
        <v>1989</v>
      </c>
      <c r="Z63" s="110" t="s">
        <v>56</v>
      </c>
    </row>
    <row r="64" spans="1:26">
      <c r="A64" s="4" t="s">
        <v>57</v>
      </c>
      <c r="B64" s="10"/>
      <c r="C64" s="11">
        <f>[1]settembre2011!$AT$43</f>
        <v>18.578402777777775</v>
      </c>
      <c r="D64" s="11">
        <f>[2]settembre2010!$AQ$57</f>
        <v>15.34395833333333</v>
      </c>
      <c r="E64" s="11">
        <f>[3]settembre2009!$D$53</f>
        <v>17.247291666666669</v>
      </c>
      <c r="F64" s="11">
        <f>[4]settembre2008!$D$53</f>
        <v>16.065833333333334</v>
      </c>
      <c r="G64" s="11">
        <f>[5]settembre2007!$D$53</f>
        <v>16.192499999999999</v>
      </c>
      <c r="H64" s="11">
        <f>[6]settembre2006!$D$53</f>
        <v>18.561666666666664</v>
      </c>
      <c r="I64" s="11">
        <f>[7]settembre2005!$D$53</f>
        <v>17.255833333333335</v>
      </c>
      <c r="J64" s="11">
        <f>[8]settembre2004!$D$53</f>
        <v>17.39083333333333</v>
      </c>
      <c r="K64" s="11">
        <f>[9]settembre2003!$D$53</f>
        <v>16.302499999999998</v>
      </c>
      <c r="L64" s="11">
        <f>[10]settembre2002!$D$53</f>
        <v>16.084166666666665</v>
      </c>
      <c r="M64" s="11">
        <f>[11]settembre2001!$D$53</f>
        <v>14.244166666666668</v>
      </c>
      <c r="N64" s="11">
        <f>[12]settembre2000!$D$53</f>
        <v>17.23833333333333</v>
      </c>
      <c r="O64" s="11">
        <f>[13]settembre99!$D$53</f>
        <v>17.820000000000004</v>
      </c>
      <c r="P64" s="11">
        <f>[14]settembre98!$D$53</f>
        <v>15.441666666666666</v>
      </c>
      <c r="Q64" s="11">
        <f>[15]settembre97!$D$50</f>
        <v>17.808333333333334</v>
      </c>
      <c r="R64" s="11">
        <f>[16]settembre96!$D$51</f>
        <v>13.191666666666666</v>
      </c>
      <c r="S64" s="11">
        <f>[17]settembre95!$D$51</f>
        <v>13.45</v>
      </c>
      <c r="T64" s="11">
        <f>[18]settembre94!$D$51</f>
        <v>14.858333333333333</v>
      </c>
      <c r="U64" s="11">
        <f>[19]settembre93!$D$51</f>
        <v>14.466666666666667</v>
      </c>
      <c r="V64" s="11">
        <f>[20]settembre92!$D$51</f>
        <v>15.45</v>
      </c>
      <c r="W64" s="11">
        <f>[21]settembre91!$D$51</f>
        <v>17.766666666666666</v>
      </c>
      <c r="X64" s="11">
        <f>[22]settembre90!$D$51</f>
        <v>16.633333333333333</v>
      </c>
      <c r="Y64" s="11"/>
      <c r="Z64" s="11">
        <f t="shared" ref="Z64:Z80" si="2">AVERAGE(C64:Y64)</f>
        <v>16.245097853535352</v>
      </c>
    </row>
    <row r="65" spans="1:26">
      <c r="A65" s="4" t="s">
        <v>58</v>
      </c>
      <c r="B65" s="10"/>
      <c r="C65" s="11">
        <f>[1]settembre2011!$AX$57</f>
        <v>13.412806046253625</v>
      </c>
      <c r="D65" s="11">
        <f>[2]settembre2010!$AX$57</f>
        <v>12.037136422721392</v>
      </c>
      <c r="E65" s="11">
        <f>[3]settembre2009!$I$53</f>
        <v>13.309127815921872</v>
      </c>
      <c r="F65" s="11">
        <f>[4]settembre2008!$I$53</f>
        <v>13.082613294607174</v>
      </c>
      <c r="G65" s="11">
        <f>[5]settembre2007!$I$53</f>
        <v>14.157219448711384</v>
      </c>
      <c r="H65" s="11">
        <f>[6]settembre2006!$I$53</f>
        <v>12.922039810547876</v>
      </c>
      <c r="I65" s="11">
        <f>[7]settembre2005!$I$53</f>
        <v>12.737162911759688</v>
      </c>
      <c r="J65" s="11">
        <f>[8]settembre2004!$I$53</f>
        <v>12.634739422403491</v>
      </c>
      <c r="K65" s="11">
        <f>[9]settembre2003!$I$53</f>
        <v>13.666570447175285</v>
      </c>
      <c r="L65" s="11">
        <f>[10]settembre2002!$I$53</f>
        <v>12.856944231097456</v>
      </c>
      <c r="M65" s="11">
        <f>[11]settembre2001!$I$53</f>
        <v>12.823888035500939</v>
      </c>
      <c r="N65" s="11">
        <f>[12]settembre2000!$I$53</f>
        <v>13.075006591686234</v>
      </c>
      <c r="O65" s="11">
        <f>[13]settembre99!$I$53</f>
        <v>13.035267262758151</v>
      </c>
      <c r="P65" s="11">
        <f>[14]settembre98!$I$53</f>
        <v>12.315766342379245</v>
      </c>
      <c r="Q65" s="11">
        <f>[15]settembre97!$I$53</f>
        <v>12.742823007339137</v>
      </c>
      <c r="R65" s="11">
        <f>[16]settembre96!$I$53</f>
        <v>11.174351130886171</v>
      </c>
      <c r="S65" s="11">
        <f>[17]settembre95!$I$53</f>
        <v>11.644403908516813</v>
      </c>
      <c r="T65" s="11">
        <f>[18]settembre94!$I$53</f>
        <v>12.607878904249873</v>
      </c>
      <c r="U65" s="11">
        <f>[19]settembre93!$I$53</f>
        <v>11.806743898276157</v>
      </c>
      <c r="V65" s="11">
        <f>[20]settembre92!$I$53</f>
        <v>11.851852881802827</v>
      </c>
      <c r="W65" s="11">
        <f>[21]settembre91!$I$53</f>
        <v>12.458303464755078</v>
      </c>
      <c r="X65" s="11">
        <f>[22]settembre90!$I$53</f>
        <v>13.8571044546851</v>
      </c>
      <c r="Y65" s="11"/>
      <c r="Z65" s="11">
        <f t="shared" si="2"/>
        <v>12.736806806092499</v>
      </c>
    </row>
    <row r="66" spans="1:26">
      <c r="A66" s="4" t="s">
        <v>59</v>
      </c>
      <c r="B66" s="10"/>
      <c r="C66" s="11">
        <f>[1]settembre2011!$AR$43</f>
        <v>24.466666666666665</v>
      </c>
      <c r="D66" s="11">
        <f>[2]settembre2010!$AR$43</f>
        <v>20.830000000000002</v>
      </c>
      <c r="E66" s="11">
        <f>[3]settembre2009!$D$52</f>
        <v>22.843333333333341</v>
      </c>
      <c r="F66" s="11">
        <f>[4]settembre2008!$D$52</f>
        <v>21.073333333333334</v>
      </c>
      <c r="G66" s="11">
        <f>[5]settembre2007!$D$52</f>
        <v>22.603333333333339</v>
      </c>
      <c r="H66" s="11">
        <f>[6]settembre2006!$D$52</f>
        <v>23.873333333333331</v>
      </c>
      <c r="I66" s="11">
        <f>[7]settembre2005!$D$52</f>
        <v>21.669999999999998</v>
      </c>
      <c r="J66" s="11">
        <f>[8]settembre2004!$D$52</f>
        <v>23.213333333333331</v>
      </c>
      <c r="K66" s="11">
        <f>[9]settembre2003!$D$52</f>
        <v>23.240000000000002</v>
      </c>
      <c r="L66" s="11">
        <f>[10]settembre2002!$D$52</f>
        <v>21.803333333333335</v>
      </c>
      <c r="M66" s="11">
        <f>[11]settembre2001!$D$52</f>
        <v>20.253333333333341</v>
      </c>
      <c r="N66" s="11">
        <f>[12]settembre2000!$D$52</f>
        <v>23.206666666666671</v>
      </c>
      <c r="O66" s="11">
        <f>[13]settembre99!$D$52</f>
        <v>22.536666666666665</v>
      </c>
      <c r="P66" s="11">
        <f>[14]settembre98!$D$52</f>
        <v>21.233333333333334</v>
      </c>
      <c r="Q66" s="11">
        <f>[15]settembre97!$D$49</f>
        <v>24.533333333333335</v>
      </c>
      <c r="R66" s="11">
        <f>[16]settembre96!$D$50</f>
        <v>19.600000000000001</v>
      </c>
      <c r="S66" s="11">
        <f>[17]settembre95!$D$50</f>
        <v>19.366666666666667</v>
      </c>
      <c r="T66" s="11">
        <f>[18]settembre94!$D$50</f>
        <v>20.566666666666666</v>
      </c>
      <c r="U66" s="11">
        <f>[19]settembre93!$D$50</f>
        <v>19.733333333333334</v>
      </c>
      <c r="V66" s="11">
        <f>[20]settembre92!$D$50</f>
        <v>21.866666666666667</v>
      </c>
      <c r="W66" s="11">
        <f>[21]settembre91!$D$50</f>
        <v>22.7</v>
      </c>
      <c r="X66" s="11">
        <f>[22]settembre90!$D$50</f>
        <v>20.866666666666667</v>
      </c>
      <c r="Y66" s="11"/>
      <c r="Z66" s="11">
        <f t="shared" si="2"/>
        <v>21.912727272727281</v>
      </c>
    </row>
    <row r="67" spans="1:26">
      <c r="A67" s="4" t="s">
        <v>60</v>
      </c>
      <c r="B67" s="10"/>
      <c r="C67" s="11">
        <f>[1]settembre2011!$AP$43</f>
        <v>13.923333333333336</v>
      </c>
      <c r="D67" s="11">
        <f>[2]settembre2010!$AP101</f>
        <v>0</v>
      </c>
      <c r="E67" s="11">
        <f>[3]settembre2009!$D$51</f>
        <v>12.883333333333333</v>
      </c>
      <c r="F67" s="11">
        <f>[4]settembre2008!$D$51</f>
        <v>12.456666666666669</v>
      </c>
      <c r="G67" s="11">
        <f>[5]settembre2007!$D$51</f>
        <v>11.2</v>
      </c>
      <c r="H67" s="11">
        <f>[6]settembre2006!$D$51</f>
        <v>14.440000000000003</v>
      </c>
      <c r="I67" s="11">
        <f>[7]settembre2005!$D$51</f>
        <v>13.933333333333335</v>
      </c>
      <c r="J67" s="11">
        <f>[8]settembre2004!$D$51</f>
        <v>13.080000000000002</v>
      </c>
      <c r="K67" s="11">
        <f>[9]settembre2003!$D$51</f>
        <v>11.54666666666667</v>
      </c>
      <c r="L67" s="11">
        <f>[10]settembre2002!$D$51</f>
        <v>11.793333333333335</v>
      </c>
      <c r="M67" s="11">
        <f>[11]settembre2001!$D$51</f>
        <v>9.4433333333333334</v>
      </c>
      <c r="N67" s="11">
        <f>[12]settembre2000!$D$51</f>
        <v>12.743333333333334</v>
      </c>
      <c r="O67" s="11">
        <f>[13]settembre99!$D$51</f>
        <v>14.196666666666665</v>
      </c>
      <c r="P67" s="11">
        <f>[14]settembre98!$D$51</f>
        <v>10.733333333333333</v>
      </c>
      <c r="Q67" s="11">
        <f>[15]settembre97!$D$48</f>
        <v>12.566666666666666</v>
      </c>
      <c r="R67" s="11">
        <f>[16]settembre96!$D$49</f>
        <v>8.1999999999999993</v>
      </c>
      <c r="S67" s="11">
        <f>[17]settembre95!$D$49</f>
        <v>8.9666666666666668</v>
      </c>
      <c r="T67" s="11">
        <f>[18]settembre94!$D$49</f>
        <v>10.866666666666667</v>
      </c>
      <c r="U67" s="11">
        <f>[19]settembre93!$D$49</f>
        <v>10.433333333333334</v>
      </c>
      <c r="V67" s="11">
        <f>[20]settembre92!$D$49</f>
        <v>10.666666666666666</v>
      </c>
      <c r="W67" s="11">
        <f>[21]settembre91!$D$49</f>
        <v>13.866666666666667</v>
      </c>
      <c r="X67" s="11">
        <f>[22]settembre90!$D$49</f>
        <v>12.4</v>
      </c>
      <c r="Y67" s="11"/>
      <c r="Z67" s="11">
        <f t="shared" si="2"/>
        <v>11.379090909090907</v>
      </c>
    </row>
    <row r="68" spans="1:26">
      <c r="A68" s="4" t="s">
        <v>61</v>
      </c>
      <c r="B68" s="10"/>
      <c r="C68" s="11">
        <f>[1]settembre2011!$AR$44</f>
        <v>28.2</v>
      </c>
      <c r="D68" s="11">
        <f>[2]settembre2010!$AR$44</f>
        <v>24.6</v>
      </c>
      <c r="E68" s="11">
        <f>[3]settembre2009!$D$44</f>
        <v>28.2</v>
      </c>
      <c r="F68" s="11">
        <f>[4]settembre2008!$D$44</f>
        <v>27.5</v>
      </c>
      <c r="G68" s="11">
        <f>[5]settembre2007!$D$44</f>
        <v>28</v>
      </c>
      <c r="H68" s="11">
        <f>[6]settembre2006!$D$44</f>
        <v>31.6</v>
      </c>
      <c r="I68" s="11">
        <f>[7]settembre2005!$D$44</f>
        <v>29.6</v>
      </c>
      <c r="J68" s="11">
        <f>[8]settembre2004!$D$44</f>
        <v>30</v>
      </c>
      <c r="K68" s="11">
        <f>[9]settembre2003!$D$44</f>
        <v>28.2</v>
      </c>
      <c r="L68" s="11">
        <f>[10]settembre2002!$D$44</f>
        <v>29.5</v>
      </c>
      <c r="M68" s="11">
        <f>[11]settembre2001!$D$44</f>
        <v>26.6</v>
      </c>
      <c r="N68" s="11">
        <f>[12]settembre2000!$D$44</f>
        <v>26.9</v>
      </c>
      <c r="O68" s="11">
        <f>[13]settembre99!$D$44</f>
        <v>27.6</v>
      </c>
      <c r="P68" s="11">
        <f>[14]settembre98!$D$44</f>
        <v>27</v>
      </c>
      <c r="Q68" s="11">
        <f>[15]settembre97!$D$43</f>
        <v>29</v>
      </c>
      <c r="R68" s="11">
        <f>[16]settembre96!$D$44</f>
        <v>27</v>
      </c>
      <c r="S68" s="11">
        <f>[17]settembre95!$D$44</f>
        <v>26</v>
      </c>
      <c r="T68" s="11">
        <f>[18]settembre94!$D$44</f>
        <v>27</v>
      </c>
      <c r="U68" s="11">
        <f>[19]settembre93!$D$44</f>
        <v>24</v>
      </c>
      <c r="V68" s="11">
        <f>[20]settembre92!$D$44</f>
        <v>27</v>
      </c>
      <c r="W68" s="11">
        <f>[21]settembre91!$D$44</f>
        <v>30</v>
      </c>
      <c r="X68" s="11">
        <f>[22]settembre90!$D$44</f>
        <v>25</v>
      </c>
      <c r="Y68" s="11"/>
      <c r="Z68" s="11">
        <f t="shared" si="2"/>
        <v>27.65909090909091</v>
      </c>
    </row>
    <row r="69" spans="1:26">
      <c r="A69" s="4" t="s">
        <v>62</v>
      </c>
      <c r="B69" s="10"/>
      <c r="C69" s="11">
        <f>[1]settembre2011!$AP$45</f>
        <v>6.5</v>
      </c>
      <c r="D69" s="11">
        <f>[2]settembre2010!$AP$45</f>
        <v>6.2</v>
      </c>
      <c r="E69" s="11">
        <f>[3]settembre2009!$D$43</f>
        <v>9.9</v>
      </c>
      <c r="F69" s="11">
        <f>[4]settembre2008!$D$43</f>
        <v>6.5</v>
      </c>
      <c r="G69" s="11">
        <f>[5]settembre2007!$D$43</f>
        <v>4.9000000000000004</v>
      </c>
      <c r="H69" s="11">
        <f>[6]settembre2006!$D$43</f>
        <v>9.8000000000000007</v>
      </c>
      <c r="I69" s="11">
        <f>[7]settembre2005!$D$43</f>
        <v>9.1999999999999993</v>
      </c>
      <c r="J69" s="11">
        <f>[8]settembre2004!$D$43</f>
        <v>6</v>
      </c>
      <c r="K69" s="11">
        <f>[9]settembre2003!$D$43</f>
        <v>7.6</v>
      </c>
      <c r="L69" s="11">
        <f>[10]settembre2002!$D$43</f>
        <v>4.3</v>
      </c>
      <c r="M69" s="11">
        <f>[11]settembre2001!$D$43</f>
        <v>4.0999999999999996</v>
      </c>
      <c r="N69" s="11">
        <f>[12]settembre2000!$D$43</f>
        <v>8.1</v>
      </c>
      <c r="O69" s="11">
        <f>[13]settembre99!$D$43</f>
        <v>10.199999999999999</v>
      </c>
      <c r="P69" s="11">
        <f>[14]settembre98!$D$43</f>
        <v>4</v>
      </c>
      <c r="Q69" s="11">
        <f>[15]settembre97!$D$42</f>
        <v>8</v>
      </c>
      <c r="R69" s="11">
        <f>[16]settembre96!$D$43</f>
        <v>3</v>
      </c>
      <c r="S69" s="11">
        <f>[17]settembre95!$D$43</f>
        <v>3</v>
      </c>
      <c r="T69" s="11">
        <f>[18]settembre94!$D$43</f>
        <v>3</v>
      </c>
      <c r="U69" s="11">
        <f>[19]settembre93!$D$43</f>
        <v>3</v>
      </c>
      <c r="V69" s="11">
        <f>[20]settembre92!$D$43</f>
        <v>5</v>
      </c>
      <c r="W69" s="11">
        <f>[21]settembre91!$D$43</f>
        <v>7</v>
      </c>
      <c r="X69" s="11">
        <f>[22]settembre90!$D$43</f>
        <v>10</v>
      </c>
      <c r="Y69" s="11"/>
      <c r="Z69" s="11">
        <f t="shared" si="2"/>
        <v>6.3318181818181811</v>
      </c>
    </row>
    <row r="70" spans="1:26">
      <c r="A70" s="4" t="s">
        <v>63</v>
      </c>
      <c r="B70" s="10"/>
      <c r="C70" s="11">
        <f>[1]settembre2011!$AU$43</f>
        <v>10.543333333333331</v>
      </c>
      <c r="D70" s="11">
        <f>[2]settembre2010!$AU$43</f>
        <v>9.8999999999999986</v>
      </c>
      <c r="E70" s="11">
        <f>[3]settembre2009!$D$54</f>
        <v>9.9600000000000044</v>
      </c>
      <c r="F70" s="11">
        <f>[4]settembre2008!$D$54</f>
        <v>8.6166666666666671</v>
      </c>
      <c r="G70" s="11">
        <f>[5]settembre2007!$D$54</f>
        <v>11.403333333333334</v>
      </c>
      <c r="H70" s="11">
        <f>[6]settembre2006!$D$54</f>
        <v>9.4333333333333353</v>
      </c>
      <c r="I70" s="11">
        <f>[7]settembre2005!$D$54</f>
        <v>7.7366666666666672</v>
      </c>
      <c r="J70" s="11">
        <f>[8]settembre2004!$D$54</f>
        <v>10.133333333333335</v>
      </c>
      <c r="K70" s="11">
        <f>[9]settembre2003!$D$54</f>
        <v>11.693333333333332</v>
      </c>
      <c r="L70" s="11">
        <f>[10]settembre2002!$D$54</f>
        <v>10.01</v>
      </c>
      <c r="M70" s="11">
        <f>[11]settembre2001!$D$54</f>
        <v>10.809999999999999</v>
      </c>
      <c r="N70" s="11">
        <f>[12]settembre2000!$D$54</f>
        <v>10.463333333333333</v>
      </c>
      <c r="O70" s="11">
        <f>[13]settembre99!$D$54</f>
        <v>8.3399999999999981</v>
      </c>
      <c r="P70" s="11">
        <f>[14]settembre98!$D$54</f>
        <v>10.5</v>
      </c>
      <c r="Q70" s="11">
        <f>'[23]sint09-97'!$E$39</f>
        <v>11.966666666666667</v>
      </c>
      <c r="R70" s="11">
        <f>[16]settembre96!$D$52</f>
        <v>11.4</v>
      </c>
      <c r="S70" s="11">
        <f>[17]settembre95!$D$52</f>
        <v>10.4</v>
      </c>
      <c r="T70" s="11">
        <f>[18]settembre94!$D$52</f>
        <v>9.6999999999999993</v>
      </c>
      <c r="U70" s="11">
        <f>[19]settembre93!$D$52</f>
        <v>9.3000000000000007</v>
      </c>
      <c r="V70" s="11">
        <f>[20]settembre92!$D$52</f>
        <v>11.2</v>
      </c>
      <c r="W70" s="11">
        <f>[21]settembre91!$D$52</f>
        <v>8.8333333333333339</v>
      </c>
      <c r="X70" s="11">
        <f>[22]settembre90!$D$52</f>
        <v>8.4666666666666668</v>
      </c>
      <c r="Y70" s="11"/>
      <c r="Z70" s="11">
        <f t="shared" si="2"/>
        <v>10.036818181818184</v>
      </c>
    </row>
    <row r="71" spans="1:26">
      <c r="A71" s="4" t="s">
        <v>64</v>
      </c>
      <c r="B71" s="10"/>
      <c r="C71" s="13">
        <f>[1]settembre2011!$BN$43</f>
        <v>46.399999999999991</v>
      </c>
      <c r="D71" s="13">
        <f>[2]settembre2010!$BN$43</f>
        <v>44</v>
      </c>
      <c r="E71" s="12">
        <f>[3]settembre2009!$D$55</f>
        <v>128.79999999999998</v>
      </c>
      <c r="F71" s="12">
        <f>[4]settembre2008!$D$55</f>
        <v>190</v>
      </c>
      <c r="G71" s="12">
        <f>[5]settembre2007!$D$55</f>
        <v>68</v>
      </c>
      <c r="H71" s="12">
        <f>[6]settembre2006!$D$55</f>
        <v>386</v>
      </c>
      <c r="I71" s="17">
        <f>[7]settembre2005!$D$55</f>
        <v>172</v>
      </c>
      <c r="J71" s="17">
        <f>[8]settembre2004!$D$55</f>
        <v>74</v>
      </c>
      <c r="K71" s="17">
        <f>[9]settembre2003!$D$55</f>
        <v>174</v>
      </c>
      <c r="L71" s="17">
        <f>[10]settembre2002!$D$55</f>
        <v>114</v>
      </c>
      <c r="M71" s="17">
        <f>[11]settembre2001!$D$55</f>
        <v>81</v>
      </c>
      <c r="N71" s="17">
        <f>[12]settembre2000!$D$55</f>
        <v>464</v>
      </c>
      <c r="O71" s="17">
        <f>[13]settembre99!$D$55</f>
        <v>289</v>
      </c>
      <c r="P71" s="12">
        <f>[14]settembre98!$D$55</f>
        <v>253</v>
      </c>
      <c r="Q71" s="12">
        <f>[15]settembre97!$D$53</f>
        <v>49</v>
      </c>
      <c r="R71" s="12">
        <f>[16]settembre96!$D$55</f>
        <v>184</v>
      </c>
      <c r="S71" s="12">
        <f>[17]settembre95!$D$55</f>
        <v>328</v>
      </c>
      <c r="T71" s="12">
        <f>[18]settembre94!$D$55</f>
        <v>305</v>
      </c>
      <c r="U71" s="12">
        <f>[19]settembre93!$D$55</f>
        <v>372</v>
      </c>
      <c r="V71" s="12">
        <f>[20]settembre92!$D$55</f>
        <v>348</v>
      </c>
      <c r="W71" s="12">
        <f>[21]settembre91!$D$55</f>
        <v>273</v>
      </c>
      <c r="X71" s="12"/>
      <c r="Y71" s="12"/>
      <c r="Z71" s="12">
        <f t="shared" si="2"/>
        <v>206.81904761904761</v>
      </c>
    </row>
    <row r="72" spans="1:26">
      <c r="A72" s="4" t="s">
        <v>65</v>
      </c>
      <c r="B72" s="10"/>
      <c r="C72" s="17">
        <f>[1]settembre2011!$BO$43</f>
        <v>0</v>
      </c>
      <c r="D72" s="17">
        <f>[2]settembre2010!$BO$43</f>
        <v>0</v>
      </c>
      <c r="E72" s="12">
        <f>[3]settembre2009!$D$56</f>
        <v>0</v>
      </c>
      <c r="F72" s="12">
        <f>[4]settembre2008!$D$56</f>
        <v>0</v>
      </c>
      <c r="G72" s="12">
        <f>[5]settembre2007!$D$56</f>
        <v>0</v>
      </c>
      <c r="H72" s="12">
        <f>[6]settembre2006!$D$56</f>
        <v>0</v>
      </c>
      <c r="I72" s="17">
        <f>[7]settembre2005!$D$56</f>
        <v>0</v>
      </c>
      <c r="J72" s="17">
        <f>[8]settembre2004!$D$56</f>
        <v>0</v>
      </c>
      <c r="K72" s="17">
        <f>[9]settembre2003!$D$56</f>
        <v>0</v>
      </c>
      <c r="L72" s="17">
        <f>[10]settembre2002!$D$56</f>
        <v>0</v>
      </c>
      <c r="M72" s="17">
        <f>[11]settembre2001!$D$56</f>
        <v>0</v>
      </c>
      <c r="N72" s="17">
        <f>[12]settembre2000!$D$56</f>
        <v>0</v>
      </c>
      <c r="O72" s="17">
        <f>[13]settembre99!$D$56</f>
        <v>0</v>
      </c>
      <c r="P72" s="12">
        <f>[14]settembre98!$D$56</f>
        <v>0</v>
      </c>
      <c r="Q72" s="12">
        <f>[15]settembre97!$D$54</f>
        <v>0</v>
      </c>
      <c r="R72" s="12">
        <f>[16]settembre96!$D$56</f>
        <v>0</v>
      </c>
      <c r="S72" s="12">
        <f>[17]settembre95!$D$56</f>
        <v>0</v>
      </c>
      <c r="T72" s="12">
        <f>[18]settembre94!$D$56</f>
        <v>0</v>
      </c>
      <c r="U72" s="12">
        <f>[19]settembre93!$D$56</f>
        <v>0</v>
      </c>
      <c r="V72" s="12">
        <f>[20]settembre92!$D$56</f>
        <v>0</v>
      </c>
      <c r="W72" s="12">
        <f>[21]settembre91!$D$56</f>
        <v>0</v>
      </c>
      <c r="X72" s="12"/>
      <c r="Y72" s="12"/>
      <c r="Z72" s="12">
        <f t="shared" si="2"/>
        <v>0</v>
      </c>
    </row>
    <row r="73" spans="1:26">
      <c r="A73" s="4" t="s">
        <v>66</v>
      </c>
      <c r="B73" s="10"/>
      <c r="C73" s="17">
        <f>[1]settembre2011!$AQ$66</f>
        <v>7</v>
      </c>
      <c r="D73" s="17">
        <f>[2]settembre2010!$AQ$66</f>
        <v>11</v>
      </c>
      <c r="E73" s="12">
        <f>'[24]sint2009-09'!$D$92</f>
        <v>11</v>
      </c>
      <c r="F73" s="12">
        <f>'[25]sint2008-09'!$D$92</f>
        <v>13</v>
      </c>
      <c r="G73" s="12">
        <f>'[26]sint2007-09'!$D$92</f>
        <v>5</v>
      </c>
      <c r="H73" s="12">
        <f>'[27]sint2006-09'!$D$92</f>
        <v>9</v>
      </c>
      <c r="I73" s="17">
        <f>'[28]sint2005-09'!$D$92</f>
        <v>11</v>
      </c>
      <c r="J73" s="17">
        <f>'[37]sint2004-09'!$D$91</f>
        <v>6</v>
      </c>
      <c r="K73" s="17">
        <f>'[38]sint2003-09'!$D$91</f>
        <v>6</v>
      </c>
      <c r="L73" s="17">
        <f>'[39]sint2002-09'!$D$91</f>
        <v>9</v>
      </c>
      <c r="M73" s="17">
        <f>'[41]sint2001-09'!$D$91</f>
        <v>9</v>
      </c>
      <c r="N73" s="17">
        <f>'[40]sint2000-9'!$D$91</f>
        <v>8</v>
      </c>
      <c r="O73" s="17">
        <f>[42]settembre99!$D$91</f>
        <v>10</v>
      </c>
      <c r="P73" s="12">
        <f>'[43]Sett-98'!$D$89</f>
        <v>11</v>
      </c>
      <c r="Q73" s="12">
        <f>'[23]sint09-97'!$D$86</f>
        <v>5</v>
      </c>
      <c r="R73" s="12">
        <f>[16]settembre96!$D$60</f>
        <v>8</v>
      </c>
      <c r="S73" s="12">
        <f>[17]settembre95!$D$60</f>
        <v>9</v>
      </c>
      <c r="T73" s="12">
        <f>[18]settembre94!$D$60</f>
        <v>12</v>
      </c>
      <c r="U73" s="12">
        <f>[19]settembre93!$D$60</f>
        <v>7</v>
      </c>
      <c r="V73" s="12">
        <f>[20]settembre92!$D$60</f>
        <v>11</v>
      </c>
      <c r="W73" s="12">
        <f>[21]settembre91!$D$60</f>
        <v>8</v>
      </c>
      <c r="X73" s="12"/>
      <c r="Y73" s="12"/>
      <c r="Z73" s="12">
        <f t="shared" si="2"/>
        <v>8.8571428571428577</v>
      </c>
    </row>
    <row r="74" spans="1:26">
      <c r="A74" s="4" t="s">
        <v>67</v>
      </c>
      <c r="B74" s="10"/>
      <c r="C74" s="17">
        <f>[1]settembre2011!$AQ$63</f>
        <v>0</v>
      </c>
      <c r="D74" s="17">
        <f>[2]settembre2010!$AQ$63</f>
        <v>0</v>
      </c>
      <c r="E74" s="17">
        <f>[3]settembre2009!$D$59</f>
        <v>0</v>
      </c>
      <c r="F74" s="17">
        <f>[4]settembre2008!$D$59</f>
        <v>0</v>
      </c>
      <c r="G74" s="17">
        <f>[5]settembre2007!$D$59</f>
        <v>0</v>
      </c>
      <c r="H74" s="17">
        <f>[6]settembre2006!$D$59</f>
        <v>0</v>
      </c>
      <c r="I74" s="17">
        <f>[7]settembre2005!$D$59</f>
        <v>0</v>
      </c>
      <c r="J74" s="17">
        <f>[8]settembre2004!$D$59</f>
        <v>0</v>
      </c>
      <c r="K74" s="17">
        <f>[9]settembre2003!$D$59</f>
        <v>0</v>
      </c>
      <c r="L74" s="17">
        <f>[10]settembre2002!$D$59</f>
        <v>0</v>
      </c>
      <c r="M74" s="17">
        <f>[11]settembre2001!$D$59</f>
        <v>0</v>
      </c>
      <c r="N74" s="17">
        <f>[12]settembre2000!$D$59</f>
        <v>0</v>
      </c>
      <c r="O74" s="17">
        <f>[13]settembre99!$D$59</f>
        <v>0</v>
      </c>
      <c r="P74" s="17">
        <f>[14]settembre98!$D$58</f>
        <v>0</v>
      </c>
      <c r="Q74" s="17">
        <f>[15]settembre97!$D$59</f>
        <v>0</v>
      </c>
      <c r="R74" s="17">
        <f>[16]settembre96!$D$62</f>
        <v>0</v>
      </c>
      <c r="S74" s="17">
        <f>[17]settembre95!$D$62</f>
        <v>0</v>
      </c>
      <c r="T74" s="17">
        <f>[18]settembre94!$D$62</f>
        <v>0</v>
      </c>
      <c r="U74" s="17">
        <f>[19]settembre93!$D$62</f>
        <v>0</v>
      </c>
      <c r="V74" s="17">
        <f>[20]settembre92!$D$62</f>
        <v>0</v>
      </c>
      <c r="W74" s="17">
        <f>[21]settembre91!$D$62</f>
        <v>0</v>
      </c>
      <c r="X74" s="17">
        <f>[22]settembre90!$D$59</f>
        <v>0</v>
      </c>
      <c r="Y74" s="10"/>
      <c r="Z74" s="12">
        <f t="shared" si="2"/>
        <v>0</v>
      </c>
    </row>
    <row r="75" spans="1:26">
      <c r="A75" s="4" t="s">
        <v>68</v>
      </c>
      <c r="B75" s="10"/>
      <c r="C75" s="13">
        <f>[1]settembre2011!$AW$59</f>
        <v>1047.4000000000001</v>
      </c>
      <c r="D75" s="13">
        <f>[2]settembre2010!$AW$59</f>
        <v>898.8</v>
      </c>
      <c r="E75" s="17">
        <f>'[24]sint2009-09'!$I$90</f>
        <v>1037</v>
      </c>
      <c r="F75" s="17">
        <f>'[25]sint2008-09'!$I$90</f>
        <v>1262</v>
      </c>
      <c r="G75" s="17">
        <f>'[26]sint2007-09'!$I$90</f>
        <v>869</v>
      </c>
      <c r="H75" s="17">
        <f>'[27]sint2006-09'!$I$90</f>
        <v>1004</v>
      </c>
      <c r="I75" s="17">
        <f>'[28]sint2005-09'!$I$90</f>
        <v>752</v>
      </c>
      <c r="J75" s="17">
        <f>'[37]sint2004-09'!$I$89</f>
        <v>1272</v>
      </c>
      <c r="K75" s="17">
        <f>'[38]sint2003-09'!$I$89</f>
        <v>793</v>
      </c>
      <c r="L75" s="17">
        <f>'[39]sint2002-09'!$I$89</f>
        <v>2010</v>
      </c>
      <c r="M75" s="17">
        <f>'[41]sint2001-09'!$I$89</f>
        <v>992</v>
      </c>
      <c r="N75" s="17">
        <f>'[40]sint2000-9'!$I$89</f>
        <v>1642</v>
      </c>
      <c r="O75" s="17">
        <f>[42]settembre99!$I$89</f>
        <v>1684</v>
      </c>
      <c r="P75" s="17">
        <f>'[43]Sett-98'!$I$89</f>
        <v>1634.8571428571429</v>
      </c>
      <c r="Q75" s="17">
        <f>'[23]sint09-97'!$I$83</f>
        <v>988</v>
      </c>
      <c r="R75" s="17">
        <f>[16]settembre96!$I$55</f>
        <v>1204</v>
      </c>
      <c r="S75" s="17">
        <f>[17]settembre95!$I$55</f>
        <v>1430</v>
      </c>
      <c r="T75" s="17">
        <f>[18]settembre94!$I$55</f>
        <v>1737</v>
      </c>
      <c r="U75" s="17">
        <f>[19]settembre93!$I$55</f>
        <v>1401</v>
      </c>
      <c r="V75" s="17">
        <f>[20]settembre92!$I$55</f>
        <v>1662</v>
      </c>
      <c r="W75" s="17">
        <f>[21]settembre91!$I$55</f>
        <v>1265</v>
      </c>
      <c r="X75" s="17"/>
      <c r="Y75" s="10"/>
      <c r="Z75" s="12">
        <f t="shared" si="2"/>
        <v>1265.9551020408162</v>
      </c>
    </row>
    <row r="76" spans="1:26">
      <c r="A76" s="4" t="s">
        <v>69</v>
      </c>
      <c r="B76" s="10"/>
      <c r="C76" s="17">
        <f>[1]settembre2011!$AW$60</f>
        <v>12</v>
      </c>
      <c r="D76" s="17">
        <f>[2]settembre2010!$AW$60</f>
        <v>47</v>
      </c>
      <c r="E76" s="17">
        <f>'[24]sint2009-09'!$I$91</f>
        <v>38</v>
      </c>
      <c r="F76" s="17">
        <f>'[25]sint2008-09'!$I$91</f>
        <v>6</v>
      </c>
      <c r="G76" s="17">
        <f>'[26]sint2007-09'!$I$91</f>
        <v>0</v>
      </c>
      <c r="H76" s="17">
        <f>'[27]sint2006-09'!$I$91</f>
        <v>23</v>
      </c>
      <c r="I76" s="17">
        <f>'[28]sint2005-09'!$I$91</f>
        <v>25</v>
      </c>
      <c r="J76" s="17">
        <f>'[37]sint2004-09'!$I$90</f>
        <v>91</v>
      </c>
      <c r="K76" s="17">
        <f>'[38]sint2003-09'!$I$90</f>
        <v>23</v>
      </c>
      <c r="L76" s="17">
        <f>'[39]sint2002-09'!$I$90</f>
        <v>2</v>
      </c>
      <c r="M76" s="17">
        <f>'[41]sint2001-09'!$I$90</f>
        <v>38</v>
      </c>
      <c r="N76" s="17">
        <f>'[40]sint2000-9'!$I$90</f>
        <v>0</v>
      </c>
      <c r="O76" s="17">
        <f>[42]settembre99!$I$90</f>
        <v>0</v>
      </c>
      <c r="P76" s="17">
        <f>'[43]Sett-98'!$I$90</f>
        <v>15</v>
      </c>
      <c r="Q76" s="17">
        <f>'[23]sint09-97'!$I$84</f>
        <v>17</v>
      </c>
      <c r="R76" s="17">
        <f>[16]settembre96!$I$56</f>
        <v>60</v>
      </c>
      <c r="S76" s="17">
        <f>[17]settembre95!$I$56</f>
        <v>12</v>
      </c>
      <c r="T76" s="17">
        <f>[18]settembre94!$I$56</f>
        <v>28</v>
      </c>
      <c r="U76" s="17">
        <f>[19]settembre93!$I$56</f>
        <v>9</v>
      </c>
      <c r="V76" s="17">
        <f>[20]settembre92!$I$56</f>
        <v>8</v>
      </c>
      <c r="W76" s="17">
        <f>[21]settembre91!$I$56</f>
        <v>35</v>
      </c>
      <c r="X76" s="17"/>
      <c r="Y76" s="10"/>
      <c r="Z76" s="12">
        <f t="shared" si="2"/>
        <v>23.285714285714285</v>
      </c>
    </row>
    <row r="77" spans="1:26">
      <c r="A77" s="4" t="s">
        <v>70</v>
      </c>
      <c r="B77" s="10"/>
      <c r="C77" s="13">
        <f>[1]settembre2011!$BT$44</f>
        <v>40.200000000000003</v>
      </c>
      <c r="D77" s="13">
        <f>[2]settembre2010!$BT$44</f>
        <v>24.1</v>
      </c>
      <c r="E77" s="13">
        <f>'[24]sint2009-09'!$L$41</f>
        <v>53.1</v>
      </c>
      <c r="F77" s="13">
        <f>'[25]sint2008-09'!$L$41</f>
        <v>34.6</v>
      </c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0"/>
      <c r="Z77" s="12">
        <f t="shared" si="2"/>
        <v>38</v>
      </c>
    </row>
    <row r="78" spans="1:26">
      <c r="A78" s="4" t="s">
        <v>71</v>
      </c>
      <c r="B78" s="10"/>
      <c r="C78" s="13">
        <f>[1]settembre2011!$BW$43</f>
        <v>3.8835416666666664</v>
      </c>
      <c r="D78" s="14">
        <f>[2]settembre2010!$BW$43</f>
        <v>3.6235416666666662</v>
      </c>
      <c r="E78" s="14">
        <f>'[24]sint2009-09'!$N$40</f>
        <v>4.1045833333333333</v>
      </c>
      <c r="F78" s="14">
        <f>'[25]sint2008-09'!$N$40</f>
        <v>2.9466666666666659</v>
      </c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0"/>
      <c r="Z78" s="12">
        <f t="shared" si="2"/>
        <v>3.6395833333333325</v>
      </c>
    </row>
    <row r="79" spans="1:26">
      <c r="A79" s="4" t="s">
        <v>72</v>
      </c>
      <c r="B79" s="10"/>
      <c r="C79" s="16">
        <f>[1]settembre2011!$CA$43</f>
        <v>306.2</v>
      </c>
      <c r="D79" s="16">
        <f>[2]settembre2010!$CA$43</f>
        <v>281.33333333333331</v>
      </c>
      <c r="E79" s="16">
        <f>[36]settembre2009!$CA$43</f>
        <v>284.7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0"/>
      <c r="Z79" s="12">
        <f t="shared" si="2"/>
        <v>290.74444444444447</v>
      </c>
    </row>
    <row r="80" spans="1:26">
      <c r="A80" s="4" t="s">
        <v>73</v>
      </c>
      <c r="B80" s="10"/>
      <c r="C80" s="16">
        <f>[1]settembre2011!$CB$44</f>
        <v>1007</v>
      </c>
      <c r="D80" s="16">
        <f>[2]settembre2010!$CB$44</f>
        <v>1041</v>
      </c>
      <c r="E80" s="16">
        <f>[36]settembre2009!$CB$44</f>
        <v>1039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0"/>
      <c r="Z80" s="12">
        <f t="shared" si="2"/>
        <v>1029</v>
      </c>
    </row>
    <row r="81" spans="1:25">
      <c r="A81" s="4"/>
      <c r="B81" s="10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0"/>
      <c r="X81" s="12"/>
      <c r="Y81" s="10"/>
    </row>
    <row r="82" spans="1: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  <row r="102" spans="1: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</row>
    <row r="103" spans="1: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</row>
    <row r="104" spans="1: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</row>
    <row r="105" spans="1: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</row>
    <row r="106" spans="1: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</row>
    <row r="107" spans="1: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</row>
    <row r="108" spans="1: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</row>
    <row r="109" spans="1: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</row>
    <row r="110" spans="1: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</row>
    <row r="111" spans="1: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</row>
    <row r="112" spans="1: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</row>
    <row r="113" spans="1: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</row>
    <row r="114" spans="1: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</row>
    <row r="115" spans="1: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</row>
    <row r="116" spans="1: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</row>
    <row r="117" spans="1: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</row>
    <row r="118" spans="1: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</row>
    <row r="119" spans="1: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</row>
    <row r="120" spans="1: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</row>
    <row r="121" spans="1: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</row>
    <row r="122" spans="1: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</row>
    <row r="123" spans="1: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</row>
    <row r="124" spans="1: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</row>
    <row r="125" spans="1: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</row>
    <row r="126" spans="1: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</row>
    <row r="127" spans="1: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</row>
    <row r="128" spans="1: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</row>
    <row r="129" spans="1: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</row>
    <row r="130" spans="1: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</row>
    <row r="131" spans="1: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</row>
    <row r="132" spans="1: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</row>
    <row r="133" spans="1: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</row>
    <row r="134" spans="1: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</row>
    <row r="135" spans="1: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</row>
    <row r="136" spans="1: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</row>
    <row r="137" spans="1: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</row>
    <row r="138" spans="1: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</row>
    <row r="139" spans="1: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</row>
    <row r="140" spans="1: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</row>
    <row r="141" spans="1: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</row>
    <row r="142" spans="1: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</row>
    <row r="143" spans="1: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</row>
    <row r="144" spans="1: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</row>
    <row r="145" spans="1: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</row>
    <row r="146" spans="1: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</row>
    <row r="147" spans="1: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</row>
    <row r="148" spans="1: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</row>
    <row r="149" spans="1: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</row>
    <row r="150" spans="1: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</row>
    <row r="151" spans="1: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</row>
    <row r="152" spans="1: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</row>
    <row r="153" spans="1: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</row>
    <row r="154" spans="1: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</row>
    <row r="155" spans="1: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</row>
    <row r="156" spans="1: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</row>
    <row r="157" spans="1: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</row>
    <row r="158" spans="1: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</row>
    <row r="159" spans="1: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</row>
  </sheetData>
  <mergeCells count="4">
    <mergeCell ref="A4:B4"/>
    <mergeCell ref="E7:F7"/>
    <mergeCell ref="K8:L8"/>
    <mergeCell ref="C60:D60"/>
  </mergeCells>
  <pageMargins left="0.7" right="0.7" top="0.75" bottom="0.75" header="0.3" footer="0.3"/>
  <pageSetup paperSize="9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14</vt:i4>
      </vt:variant>
    </vt:vector>
  </HeadingPairs>
  <TitlesOfParts>
    <vt:vector size="14" baseType="lpstr">
      <vt:lpstr>gennaio2011</vt:lpstr>
      <vt:lpstr>febbraio2011</vt:lpstr>
      <vt:lpstr>marzo2011</vt:lpstr>
      <vt:lpstr>aprile2011</vt:lpstr>
      <vt:lpstr>maggio2011</vt:lpstr>
      <vt:lpstr>giugno2011</vt:lpstr>
      <vt:lpstr>luglio2011</vt:lpstr>
      <vt:lpstr>agosto2011</vt:lpstr>
      <vt:lpstr>settembre2011</vt:lpstr>
      <vt:lpstr>ottobre2011</vt:lpstr>
      <vt:lpstr>novembre2011</vt:lpstr>
      <vt:lpstr>dicembre2011</vt:lpstr>
      <vt:lpstr>anno2011</vt:lpstr>
      <vt:lpstr>annali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</dc:creator>
  <cp:lastModifiedBy>Augusto</cp:lastModifiedBy>
  <dcterms:created xsi:type="dcterms:W3CDTF">2010-12-07T04:52:42Z</dcterms:created>
  <dcterms:modified xsi:type="dcterms:W3CDTF">2012-01-01T07:19:35Z</dcterms:modified>
</cp:coreProperties>
</file>